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Dokumenti-  GLAVNI\FINANCIJSKI PLAN I PLAN NABAVE\2023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O59" i="1"/>
  <c r="N59" i="1"/>
  <c r="O48" i="1" l="1"/>
  <c r="O47" i="1"/>
  <c r="N48" i="1"/>
  <c r="N47" i="1"/>
  <c r="O114" i="1" l="1"/>
  <c r="N114" i="1"/>
  <c r="J114" i="1"/>
  <c r="O106" i="1"/>
  <c r="J95" i="1" l="1"/>
  <c r="J59" i="1"/>
  <c r="J49" i="1"/>
  <c r="J101" i="1"/>
  <c r="G101" i="1" l="1"/>
  <c r="G59" i="1"/>
  <c r="G49" i="1"/>
  <c r="O115" i="1"/>
  <c r="N115" i="1"/>
  <c r="J115" i="1"/>
  <c r="F95" i="1"/>
  <c r="G95" i="1"/>
  <c r="O98" i="1" l="1"/>
  <c r="N98" i="1"/>
  <c r="F98" i="1"/>
  <c r="F90" i="1" l="1"/>
  <c r="O110" i="1"/>
  <c r="O111" i="1" s="1"/>
  <c r="O107" i="1"/>
  <c r="O105" i="1"/>
  <c r="O104" i="1"/>
  <c r="O108" i="1" s="1"/>
  <c r="O112" i="1" s="1"/>
  <c r="N88" i="1"/>
  <c r="N86" i="1"/>
  <c r="N62" i="1"/>
  <c r="O62" i="1"/>
  <c r="N110" i="1" l="1"/>
  <c r="N107" i="1"/>
  <c r="N106" i="1"/>
  <c r="N105" i="1"/>
  <c r="N104" i="1"/>
  <c r="N85" i="1"/>
  <c r="N83" i="1"/>
  <c r="N82" i="1"/>
  <c r="N80" i="1"/>
  <c r="N79" i="1"/>
  <c r="N77" i="1"/>
  <c r="N76" i="1"/>
  <c r="N73" i="1"/>
  <c r="N69" i="1"/>
  <c r="N68" i="1"/>
  <c r="N67" i="1"/>
  <c r="N65" i="1"/>
  <c r="N63" i="1"/>
  <c r="N45" i="1"/>
  <c r="N44" i="1"/>
  <c r="N40" i="1"/>
  <c r="N37" i="1"/>
  <c r="N5" i="1" l="1"/>
  <c r="N33" i="1"/>
  <c r="N31" i="1"/>
  <c r="N29" i="1"/>
  <c r="N28" i="1"/>
  <c r="N27" i="1"/>
  <c r="N26" i="1"/>
  <c r="N25" i="1"/>
  <c r="N24" i="1"/>
  <c r="N23" i="1"/>
  <c r="N22" i="1"/>
  <c r="N21" i="1"/>
  <c r="N20" i="1"/>
  <c r="N19" i="1"/>
  <c r="N16" i="1"/>
  <c r="N15" i="1"/>
  <c r="N14" i="1"/>
  <c r="N12" i="1"/>
  <c r="N11" i="1"/>
  <c r="N10" i="1"/>
  <c r="N8" i="1"/>
  <c r="N7" i="1"/>
  <c r="N6" i="1"/>
  <c r="O5" i="1"/>
  <c r="F35" i="1"/>
  <c r="F56" i="1"/>
  <c r="F111" i="1"/>
  <c r="F112" i="1" s="1"/>
  <c r="F108" i="1"/>
  <c r="F46" i="1"/>
  <c r="O89" i="1" l="1"/>
  <c r="O81" i="1"/>
  <c r="O78" i="1"/>
  <c r="O73" i="1"/>
  <c r="O67" i="1"/>
  <c r="O65" i="1"/>
  <c r="O63" i="1"/>
  <c r="O53" i="1"/>
  <c r="O45" i="1"/>
  <c r="O44" i="1"/>
  <c r="O43" i="1"/>
  <c r="O38" i="1"/>
  <c r="O37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2" i="1"/>
  <c r="O11" i="1"/>
  <c r="O10" i="1"/>
  <c r="O8" i="1"/>
  <c r="O7" i="1"/>
  <c r="O6" i="1"/>
  <c r="G56" i="1" l="1"/>
  <c r="N111" i="1" l="1"/>
  <c r="J111" i="1"/>
  <c r="G111" i="1"/>
  <c r="J108" i="1"/>
  <c r="J112" i="1" s="1"/>
  <c r="G108" i="1"/>
  <c r="I107" i="1"/>
  <c r="G112" i="1" l="1"/>
  <c r="N108" i="1"/>
  <c r="N112" i="1" s="1"/>
  <c r="J98" i="1"/>
  <c r="G98" i="1"/>
  <c r="J90" i="1"/>
  <c r="G90" i="1"/>
  <c r="I67" i="1"/>
  <c r="J56" i="1"/>
  <c r="L51" i="1"/>
  <c r="L53" i="1"/>
  <c r="L55" i="1"/>
  <c r="I51" i="1"/>
  <c r="I53" i="1"/>
  <c r="I55" i="1"/>
  <c r="L43" i="1"/>
  <c r="I43" i="1"/>
  <c r="O90" i="1" l="1"/>
  <c r="N90" i="1"/>
  <c r="O56" i="1"/>
  <c r="J46" i="1"/>
  <c r="L37" i="1"/>
  <c r="L38" i="1"/>
  <c r="L39" i="1"/>
  <c r="L40" i="1"/>
  <c r="L41" i="1"/>
  <c r="L42" i="1"/>
  <c r="L44" i="1"/>
  <c r="L45" i="1"/>
  <c r="G46" i="1"/>
  <c r="I37" i="1"/>
  <c r="I38" i="1"/>
  <c r="I39" i="1"/>
  <c r="I40" i="1"/>
  <c r="I41" i="1"/>
  <c r="I42" i="1"/>
  <c r="I44" i="1"/>
  <c r="I45" i="1"/>
  <c r="J35" i="1"/>
  <c r="G35" i="1"/>
  <c r="G114" i="1" l="1"/>
  <c r="G115" i="1"/>
  <c r="O46" i="1"/>
  <c r="N46" i="1"/>
  <c r="N35" i="1"/>
  <c r="O35" i="1"/>
</calcChain>
</file>

<file path=xl/sharedStrings.xml><?xml version="1.0" encoding="utf-8"?>
<sst xmlns="http://schemas.openxmlformats.org/spreadsheetml/2006/main" count="119" uniqueCount="78">
  <si>
    <t>cto.</t>
  </si>
  <si>
    <t>Naziv prihoda/rashoda</t>
  </si>
  <si>
    <t>5.2. DECENTRALIZIRANA SREDSTVA</t>
  </si>
  <si>
    <t>Ostali rashodi za zaposlene</t>
  </si>
  <si>
    <t>Službena putovanja</t>
  </si>
  <si>
    <t>Naknada za prijevoz</t>
  </si>
  <si>
    <t>Stručno usavršavanje zaposlenika</t>
  </si>
  <si>
    <t>Ostale naknade troškova zaposlenima</t>
  </si>
  <si>
    <t>Uredski materijal i ostali mat.rashodi</t>
  </si>
  <si>
    <t>Energija</t>
  </si>
  <si>
    <t>Materijal i dijelovi za tek.održavanje</t>
  </si>
  <si>
    <t xml:space="preserve">Sitni inventar </t>
  </si>
  <si>
    <t>Službena, zaštitna i radna odjeća</t>
  </si>
  <si>
    <t>Usluge telefona,pošte i prijevoza</t>
  </si>
  <si>
    <t>Usluge promidžbe i informiranja</t>
  </si>
  <si>
    <t>Komunalne usluge</t>
  </si>
  <si>
    <t>Zakupnine i najamnine</t>
  </si>
  <si>
    <t>Obavezni zdravstveni pregled zaposlenika škole</t>
  </si>
  <si>
    <t>Intelektualne i osobne usluge</t>
  </si>
  <si>
    <t>Računalne usluge</t>
  </si>
  <si>
    <t>Ostale usluge</t>
  </si>
  <si>
    <t>Naknade troškova osobama izvan rad.odnosa</t>
  </si>
  <si>
    <t>Premije osiguranja</t>
  </si>
  <si>
    <t>Reprezentacija</t>
  </si>
  <si>
    <t>Članarine</t>
  </si>
  <si>
    <t>Pristojbe i naknade</t>
  </si>
  <si>
    <t>Troškovi sudskih postupaka</t>
  </si>
  <si>
    <t>Ostali nespomenuti rashodi poslovanja</t>
  </si>
  <si>
    <t>Bankarske usluge i usluge platnog prometa</t>
  </si>
  <si>
    <t>Zatezne kamate</t>
  </si>
  <si>
    <t xml:space="preserve">Ostali nespomenuti rashodi poslovanja </t>
  </si>
  <si>
    <t>Materijal i sirovine</t>
  </si>
  <si>
    <t>3.1. VLASTITI PRIHODI</t>
  </si>
  <si>
    <t>Usluge telefona, pošte i prijevoza</t>
  </si>
  <si>
    <t>Usluge tekućeg i invest.održavanja</t>
  </si>
  <si>
    <t>Uredska oprema i namještaj</t>
  </si>
  <si>
    <t>Knjige</t>
  </si>
  <si>
    <t>4.2. PRIHODI ZA POSEBNE NAMJENE</t>
  </si>
  <si>
    <t>Usluge tekućeg i invest. održavanja</t>
  </si>
  <si>
    <t>5.3. POMOĆI</t>
  </si>
  <si>
    <t>Plaće za redovan rad</t>
  </si>
  <si>
    <t>Plaće za redovan rad MZO</t>
  </si>
  <si>
    <t>Plaće za prekovremeni rad MZO</t>
  </si>
  <si>
    <t>Ostali rashodi za zaposlene MZO</t>
  </si>
  <si>
    <t>Doprinosi za obvezno zdrav.osiguranje</t>
  </si>
  <si>
    <t>Doprinosi za obvezno zdrav.osiguranje MZO</t>
  </si>
  <si>
    <t>6.2. DONACIJE</t>
  </si>
  <si>
    <t>Tekuće donacije u novcu</t>
  </si>
  <si>
    <t>5.1. POMOĆI - BPŽ</t>
  </si>
  <si>
    <t>Plaće za redovni rad</t>
  </si>
  <si>
    <t>Doprinosi za obvezno zdrav. osiguranje</t>
  </si>
  <si>
    <t>POMOĆNICI U NASTAVI</t>
  </si>
  <si>
    <t>ŠKOLSKA SHEMA</t>
  </si>
  <si>
    <t>Doprinosi za obv.osig.u slučaju nezaposlenosti</t>
  </si>
  <si>
    <t>Zdravstvene i veterinarske usluge</t>
  </si>
  <si>
    <t>Polugodišnji izvještaj o izvršenju financijskog plana za 1.1.-30.6.2023.</t>
  </si>
  <si>
    <t>Plan za 2023.</t>
  </si>
  <si>
    <t>Naknade troškova osobama izvan rad. odnosa</t>
  </si>
  <si>
    <t>Indeks 3/1</t>
  </si>
  <si>
    <t>Indeks 3/2</t>
  </si>
  <si>
    <t>Ostvareno            1.1.-30.6.2022.</t>
  </si>
  <si>
    <t>Ostvareno            1.1.-30.6.2023.</t>
  </si>
  <si>
    <t xml:space="preserve"> Usluge tekućeg i invest. održavanja</t>
  </si>
  <si>
    <t>Oprema za održavanje i zaštitu</t>
  </si>
  <si>
    <t>SUMA -RASHODI</t>
  </si>
  <si>
    <t>SUMA -PRIHODI/RASHODI</t>
  </si>
  <si>
    <t>Prihodi od pruženih usluga - najam</t>
  </si>
  <si>
    <t>Višak prihoda</t>
  </si>
  <si>
    <t>SUMA - PRIHODI</t>
  </si>
  <si>
    <t>SUMA - RASHODI</t>
  </si>
  <si>
    <t>SUMA - PRIHODI/RASHODI</t>
  </si>
  <si>
    <t>SIUMA - PRIHODI</t>
  </si>
  <si>
    <t>Ostali nespomenuti prihodi</t>
  </si>
  <si>
    <t>Tekuće pomoći pror. kor. iz pror. koji im nije nadležan</t>
  </si>
  <si>
    <t>Kapitalne pomoći pror. kor. iz pror. koji im nije nadležan</t>
  </si>
  <si>
    <t>Tekuće pomoći iz drž.pr. temeljem prijenosa EU sred.</t>
  </si>
  <si>
    <t>SVEUKUPNO - RASHODI</t>
  </si>
  <si>
    <t>SVEUKUPNO -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</si>
</sst>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1" xfId="0" applyNumberFormat="1" applyFont="1" applyBorder="1"/>
    <xf numFmtId="4" fontId="6" fillId="0" borderId="10" xfId="0" applyNumberFormat="1" applyFont="1" applyBorder="1" applyAlignment="1">
      <alignment horizontal="center"/>
    </xf>
    <xf numFmtId="4" fontId="6" fillId="0" borderId="1" xfId="0" applyNumberFormat="1" applyFont="1" applyBorder="1"/>
    <xf numFmtId="4" fontId="6" fillId="0" borderId="0" xfId="0" applyNumberFormat="1" applyFont="1"/>
    <xf numFmtId="0" fontId="6" fillId="0" borderId="3" xfId="0" applyFont="1" applyFill="1" applyBorder="1" applyAlignment="1">
      <alignment horizontal="center"/>
    </xf>
    <xf numFmtId="0" fontId="6" fillId="0" borderId="3" xfId="0" applyFont="1" applyBorder="1"/>
    <xf numFmtId="0" fontId="0" fillId="0" borderId="3" xfId="0" applyBorder="1"/>
    <xf numFmtId="4" fontId="6" fillId="0" borderId="6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0" xfId="0" applyBorder="1"/>
    <xf numFmtId="4" fontId="6" fillId="0" borderId="3" xfId="0" applyNumberFormat="1" applyFont="1" applyBorder="1" applyAlignment="1">
      <alignment horizontal="right"/>
    </xf>
    <xf numFmtId="2" fontId="0" fillId="0" borderId="0" xfId="0" applyNumberFormat="1"/>
    <xf numFmtId="4" fontId="6" fillId="0" borderId="9" xfId="0" applyNumberFormat="1" applyFont="1" applyBorder="1" applyAlignment="1"/>
    <xf numFmtId="0" fontId="0" fillId="0" borderId="8" xfId="0" applyBorder="1"/>
    <xf numFmtId="4" fontId="5" fillId="2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4" borderId="3" xfId="0" applyNumberFormat="1" applyFont="1" applyFill="1" applyBorder="1" applyAlignment="1">
      <alignment horizontal="right"/>
    </xf>
    <xf numFmtId="0" fontId="4" fillId="5" borderId="0" xfId="0" applyFont="1" applyFill="1"/>
    <xf numFmtId="4" fontId="6" fillId="0" borderId="10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5" fillId="3" borderId="9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4" fontId="6" fillId="0" borderId="5" xfId="0" applyNumberFormat="1" applyFont="1" applyBorder="1" applyAlignment="1"/>
    <xf numFmtId="4" fontId="5" fillId="3" borderId="10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5" fillId="4" borderId="10" xfId="0" applyNumberFormat="1" applyFont="1" applyFill="1" applyBorder="1" applyAlignment="1">
      <alignment horizontal="right"/>
    </xf>
    <xf numFmtId="4" fontId="1" fillId="5" borderId="13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/>
    </xf>
    <xf numFmtId="4" fontId="6" fillId="0" borderId="8" xfId="0" applyNumberFormat="1" applyFont="1" applyBorder="1" applyAlignment="1"/>
    <xf numFmtId="4" fontId="5" fillId="4" borderId="8" xfId="0" applyNumberFormat="1" applyFont="1" applyFill="1" applyBorder="1" applyAlignment="1"/>
    <xf numFmtId="0" fontId="2" fillId="0" borderId="3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right"/>
    </xf>
    <xf numFmtId="4" fontId="6" fillId="0" borderId="11" xfId="0" applyNumberFormat="1" applyFont="1" applyBorder="1" applyAlignment="1"/>
    <xf numFmtId="4" fontId="6" fillId="0" borderId="6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6" xfId="0" applyNumberFormat="1" applyFont="1" applyBorder="1" applyAlignment="1"/>
    <xf numFmtId="4" fontId="1" fillId="3" borderId="11" xfId="0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5" fillId="3" borderId="8" xfId="0" applyNumberFormat="1" applyFont="1" applyFill="1" applyBorder="1" applyAlignment="1">
      <alignment horizontal="right"/>
    </xf>
    <xf numFmtId="4" fontId="6" fillId="0" borderId="7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0" fillId="5" borderId="8" xfId="0" applyFill="1" applyBorder="1"/>
    <xf numFmtId="0" fontId="6" fillId="0" borderId="10" xfId="0" applyFont="1" applyBorder="1" applyAlignment="1">
      <alignment horizontal="center"/>
    </xf>
    <xf numFmtId="4" fontId="5" fillId="2" borderId="10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4" fontId="5" fillId="4" borderId="9" xfId="0" applyNumberFormat="1" applyFont="1" applyFill="1" applyBorder="1" applyAlignment="1">
      <alignment horizontal="right"/>
    </xf>
    <xf numFmtId="4" fontId="5" fillId="4" borderId="11" xfId="0" applyNumberFormat="1" applyFont="1" applyFill="1" applyBorder="1" applyAlignment="1">
      <alignment horizontal="right"/>
    </xf>
    <xf numFmtId="0" fontId="6" fillId="0" borderId="10" xfId="0" applyFont="1" applyBorder="1"/>
    <xf numFmtId="4" fontId="5" fillId="6" borderId="5" xfId="0" applyNumberFormat="1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4" fontId="3" fillId="6" borderId="11" xfId="0" applyNumberFormat="1" applyFont="1" applyFill="1" applyBorder="1" applyAlignment="1">
      <alignment horizontal="right"/>
    </xf>
    <xf numFmtId="0" fontId="3" fillId="6" borderId="11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4" fontId="4" fillId="6" borderId="11" xfId="0" applyNumberFormat="1" applyFont="1" applyFill="1" applyBorder="1" applyAlignment="1">
      <alignment horizontal="right"/>
    </xf>
    <xf numFmtId="4" fontId="4" fillId="6" borderId="3" xfId="0" applyNumberFormat="1" applyFont="1" applyFill="1" applyBorder="1" applyAlignment="1"/>
    <xf numFmtId="0" fontId="0" fillId="0" borderId="11" xfId="0" applyBorder="1"/>
    <xf numFmtId="4" fontId="1" fillId="5" borderId="3" xfId="0" applyNumberFormat="1" applyFont="1" applyFill="1" applyBorder="1"/>
    <xf numFmtId="0" fontId="5" fillId="0" borderId="2" xfId="0" applyFont="1" applyBorder="1" applyAlignment="1"/>
    <xf numFmtId="0" fontId="5" fillId="7" borderId="11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0" fillId="3" borderId="3" xfId="0" applyFill="1" applyBorder="1"/>
    <xf numFmtId="0" fontId="6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6" borderId="5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0" fontId="6" fillId="6" borderId="11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4" fontId="6" fillId="6" borderId="10" xfId="0" applyNumberFormat="1" applyFont="1" applyFill="1" applyBorder="1" applyAlignment="1">
      <alignment horizontal="right"/>
    </xf>
    <xf numFmtId="0" fontId="6" fillId="9" borderId="10" xfId="0" applyFont="1" applyFill="1" applyBorder="1" applyAlignment="1">
      <alignment horizontal="center"/>
    </xf>
    <xf numFmtId="4" fontId="3" fillId="9" borderId="3" xfId="0" applyNumberFormat="1" applyFont="1" applyFill="1" applyBorder="1" applyAlignment="1"/>
    <xf numFmtId="4" fontId="3" fillId="9" borderId="11" xfId="0" applyNumberFormat="1" applyFont="1" applyFill="1" applyBorder="1" applyAlignment="1">
      <alignment horizontal="right"/>
    </xf>
    <xf numFmtId="0" fontId="3" fillId="9" borderId="11" xfId="0" applyFont="1" applyFill="1" applyBorder="1" applyAlignment="1">
      <alignment horizontal="right"/>
    </xf>
    <xf numFmtId="4" fontId="3" fillId="9" borderId="10" xfId="0" applyNumberFormat="1" applyFont="1" applyFill="1" applyBorder="1" applyAlignment="1">
      <alignment horizontal="right"/>
    </xf>
    <xf numFmtId="0" fontId="3" fillId="9" borderId="5" xfId="0" applyFont="1" applyFill="1" applyBorder="1" applyAlignment="1">
      <alignment horizontal="right"/>
    </xf>
    <xf numFmtId="4" fontId="5" fillId="9" borderId="3" xfId="0" applyNumberFormat="1" applyFont="1" applyFill="1" applyBorder="1" applyAlignment="1">
      <alignment horizontal="right"/>
    </xf>
    <xf numFmtId="4" fontId="5" fillId="9" borderId="5" xfId="0" applyNumberFormat="1" applyFont="1" applyFill="1" applyBorder="1" applyAlignment="1">
      <alignment horizontal="right"/>
    </xf>
    <xf numFmtId="4" fontId="5" fillId="9" borderId="8" xfId="0" applyNumberFormat="1" applyFont="1" applyFill="1" applyBorder="1" applyAlignment="1">
      <alignment horizontal="right"/>
    </xf>
    <xf numFmtId="0" fontId="6" fillId="9" borderId="3" xfId="0" applyFont="1" applyFill="1" applyBorder="1"/>
    <xf numFmtId="4" fontId="5" fillId="9" borderId="10" xfId="0" applyNumberFormat="1" applyFont="1" applyFill="1" applyBorder="1" applyAlignment="1">
      <alignment horizontal="right"/>
    </xf>
    <xf numFmtId="0" fontId="5" fillId="9" borderId="11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0" fontId="6" fillId="9" borderId="10" xfId="0" applyFont="1" applyFill="1" applyBorder="1"/>
    <xf numFmtId="0" fontId="5" fillId="9" borderId="3" xfId="0" applyFont="1" applyFill="1" applyBorder="1" applyAlignment="1">
      <alignment horizontal="right"/>
    </xf>
    <xf numFmtId="4" fontId="5" fillId="6" borderId="8" xfId="0" applyNumberFormat="1" applyFont="1" applyFill="1" applyBorder="1" applyAlignment="1">
      <alignment horizontal="right"/>
    </xf>
    <xf numFmtId="4" fontId="5" fillId="6" borderId="9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/>
    <xf numFmtId="4" fontId="3" fillId="9" borderId="3" xfId="0" applyNumberFormat="1" applyFont="1" applyFill="1" applyBorder="1" applyAlignment="1">
      <alignment horizontal="right"/>
    </xf>
    <xf numFmtId="0" fontId="0" fillId="8" borderId="8" xfId="0" applyFill="1" applyBorder="1"/>
    <xf numFmtId="0" fontId="4" fillId="8" borderId="0" xfId="0" applyFont="1" applyFill="1"/>
    <xf numFmtId="4" fontId="1" fillId="8" borderId="13" xfId="0" applyNumberFormat="1" applyFont="1" applyFill="1" applyBorder="1"/>
    <xf numFmtId="4" fontId="4" fillId="6" borderId="10" xfId="0" applyNumberFormat="1" applyFont="1" applyFill="1" applyBorder="1" applyAlignment="1">
      <alignment horizontal="right"/>
    </xf>
    <xf numFmtId="4" fontId="6" fillId="6" borderId="11" xfId="0" applyNumberFormat="1" applyFont="1" applyFill="1" applyBorder="1" applyAlignment="1">
      <alignment horizontal="right"/>
    </xf>
    <xf numFmtId="4" fontId="4" fillId="6" borderId="3" xfId="0" applyNumberFormat="1" applyFont="1" applyFill="1" applyBorder="1" applyAlignment="1">
      <alignment horizontal="right"/>
    </xf>
    <xf numFmtId="4" fontId="4" fillId="6" borderId="5" xfId="0" applyNumberFormat="1" applyFont="1" applyFill="1" applyBorder="1" applyAlignment="1">
      <alignment horizontal="right"/>
    </xf>
    <xf numFmtId="0" fontId="5" fillId="7" borderId="1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7" borderId="10" xfId="0" applyFont="1" applyFill="1" applyBorder="1" applyAlignment="1"/>
    <xf numFmtId="0" fontId="5" fillId="7" borderId="11" xfId="0" applyFont="1" applyFill="1" applyBorder="1" applyAlignment="1"/>
    <xf numFmtId="0" fontId="5" fillId="7" borderId="5" xfId="0" applyFont="1" applyFill="1" applyBorder="1" applyAlignment="1"/>
    <xf numFmtId="0" fontId="5" fillId="7" borderId="7" xfId="0" applyFont="1" applyFill="1" applyBorder="1" applyAlignment="1"/>
    <xf numFmtId="0" fontId="5" fillId="7" borderId="1" xfId="0" applyFont="1" applyFill="1" applyBorder="1" applyAlignment="1"/>
    <xf numFmtId="0" fontId="5" fillId="7" borderId="2" xfId="0" applyFont="1" applyFill="1" applyBorder="1" applyAlignment="1"/>
    <xf numFmtId="0" fontId="5" fillId="9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" fontId="5" fillId="5" borderId="10" xfId="0" applyNumberFormat="1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9" borderId="5" xfId="0" applyFont="1" applyFill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" fontId="5" fillId="3" borderId="10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5" xfId="0" applyFont="1" applyBorder="1" applyAlignment="1"/>
    <xf numFmtId="4" fontId="6" fillId="0" borderId="11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4" fontId="5" fillId="4" borderId="6" xfId="0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4" fontId="5" fillId="4" borderId="10" xfId="0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4" fontId="6" fillId="0" borderId="10" xfId="0" applyNumberFormat="1" applyFont="1" applyBorder="1" applyAlignment="1"/>
    <xf numFmtId="4" fontId="6" fillId="0" borderId="11" xfId="0" applyNumberFormat="1" applyFont="1" applyBorder="1" applyAlignment="1"/>
    <xf numFmtId="4" fontId="6" fillId="0" borderId="5" xfId="0" applyNumberFormat="1" applyFont="1" applyBorder="1" applyAlignment="1"/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3" fillId="3" borderId="10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4" fontId="5" fillId="3" borderId="8" xfId="0" applyNumberFormat="1" applyFont="1" applyFill="1" applyBorder="1" applyAlignment="1">
      <alignment horizontal="right"/>
    </xf>
    <xf numFmtId="4" fontId="5" fillId="3" borderId="9" xfId="0" applyNumberFormat="1" applyFont="1" applyFill="1" applyBorder="1" applyAlignment="1">
      <alignment horizontal="right"/>
    </xf>
    <xf numFmtId="0" fontId="5" fillId="0" borderId="10" xfId="0" applyFont="1" applyBorder="1" applyAlignment="1"/>
    <xf numFmtId="0" fontId="5" fillId="0" borderId="11" xfId="0" applyFont="1" applyBorder="1" applyAlignment="1"/>
    <xf numFmtId="4" fontId="1" fillId="5" borderId="10" xfId="0" applyNumberFormat="1" applyFont="1" applyFill="1" applyBorder="1" applyAlignment="1">
      <alignment horizontal="right"/>
    </xf>
    <xf numFmtId="4" fontId="1" fillId="5" borderId="1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8" borderId="10" xfId="0" applyNumberFormat="1" applyFont="1" applyFill="1" applyBorder="1" applyAlignment="1">
      <alignment horizontal="right"/>
    </xf>
    <xf numFmtId="0" fontId="5" fillId="8" borderId="11" xfId="0" applyFont="1" applyFill="1" applyBorder="1" applyAlignment="1">
      <alignment horizontal="right"/>
    </xf>
    <xf numFmtId="4" fontId="1" fillId="8" borderId="6" xfId="0" applyNumberFormat="1" applyFont="1" applyFill="1" applyBorder="1" applyAlignment="1">
      <alignment horizontal="right"/>
    </xf>
    <xf numFmtId="4" fontId="1" fillId="8" borderId="8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4" fontId="5" fillId="4" borderId="9" xfId="0" applyNumberFormat="1" applyFont="1" applyFill="1" applyBorder="1" applyAlignment="1">
      <alignment horizontal="right"/>
    </xf>
    <xf numFmtId="4" fontId="5" fillId="4" borderId="11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topLeftCell="A49" workbookViewId="0">
      <selection activeCell="W72" sqref="W72"/>
    </sheetView>
  </sheetViews>
  <sheetFormatPr defaultRowHeight="15" x14ac:dyDescent="0.25"/>
  <cols>
    <col min="1" max="1" width="7.5703125" customWidth="1"/>
    <col min="5" max="5" width="10.42578125" customWidth="1"/>
    <col min="6" max="6" width="10.7109375" customWidth="1"/>
    <col min="7" max="7" width="11" customWidth="1"/>
    <col min="8" max="8" width="0.28515625" hidden="1" customWidth="1"/>
    <col min="9" max="9" width="9.140625" hidden="1" customWidth="1"/>
    <col min="10" max="10" width="10.7109375" customWidth="1"/>
    <col min="11" max="11" width="1.7109375" hidden="1" customWidth="1"/>
    <col min="12" max="12" width="4.28515625" hidden="1" customWidth="1"/>
    <col min="13" max="13" width="0.140625" customWidth="1"/>
    <col min="14" max="14" width="9.85546875" customWidth="1"/>
    <col min="15" max="15" width="10.140625" customWidth="1"/>
  </cols>
  <sheetData>
    <row r="1" spans="1:15" ht="44.25" customHeight="1" x14ac:dyDescent="0.25">
      <c r="A1" s="164" t="s">
        <v>55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47"/>
      <c r="N1" s="16"/>
      <c r="O1" s="16"/>
    </row>
    <row r="2" spans="1:15" ht="38.25" customHeight="1" x14ac:dyDescent="0.25">
      <c r="A2" s="1" t="s">
        <v>0</v>
      </c>
      <c r="B2" s="195" t="s">
        <v>1</v>
      </c>
      <c r="C2" s="196"/>
      <c r="D2" s="196"/>
      <c r="E2" s="197"/>
      <c r="F2" s="55" t="s">
        <v>60</v>
      </c>
      <c r="G2" s="198" t="s">
        <v>56</v>
      </c>
      <c r="H2" s="199"/>
      <c r="I2" s="200"/>
      <c r="J2" s="201" t="s">
        <v>61</v>
      </c>
      <c r="K2" s="202"/>
      <c r="L2" s="203"/>
      <c r="M2" s="48"/>
      <c r="N2" s="54" t="s">
        <v>58</v>
      </c>
      <c r="O2" s="53" t="s">
        <v>59</v>
      </c>
    </row>
    <row r="3" spans="1:15" ht="15" customHeight="1" x14ac:dyDescent="0.25">
      <c r="A3" s="43"/>
      <c r="B3" s="31"/>
      <c r="C3" s="37"/>
      <c r="D3" s="37"/>
      <c r="E3" s="45"/>
      <c r="F3" s="39">
        <v>1</v>
      </c>
      <c r="G3" s="44">
        <v>2</v>
      </c>
      <c r="H3" s="38"/>
      <c r="I3" s="38"/>
      <c r="J3" s="46">
        <v>3</v>
      </c>
      <c r="K3" s="39"/>
      <c r="L3" s="39"/>
      <c r="M3" s="39"/>
      <c r="N3" s="46">
        <v>4</v>
      </c>
      <c r="O3" s="59">
        <v>5</v>
      </c>
    </row>
    <row r="4" spans="1:15" x14ac:dyDescent="0.25">
      <c r="A4" s="133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1:15" x14ac:dyDescent="0.25">
      <c r="A5" s="2">
        <v>3121</v>
      </c>
      <c r="B5" s="175" t="s">
        <v>3</v>
      </c>
      <c r="C5" s="176"/>
      <c r="D5" s="176"/>
      <c r="E5" s="177"/>
      <c r="F5" s="42">
        <v>265.45</v>
      </c>
      <c r="G5" s="180">
        <v>530.89</v>
      </c>
      <c r="H5" s="181"/>
      <c r="I5" s="182"/>
      <c r="J5" s="180">
        <v>318.54000000000002</v>
      </c>
      <c r="K5" s="181"/>
      <c r="L5" s="182"/>
      <c r="M5" s="29"/>
      <c r="N5" s="26">
        <f>(J5/F5)*100</f>
        <v>120.00000000000001</v>
      </c>
      <c r="O5" s="18">
        <f>(J5/G5)*100</f>
        <v>60.001130177626258</v>
      </c>
    </row>
    <row r="6" spans="1:15" x14ac:dyDescent="0.25">
      <c r="A6" s="2">
        <v>3211</v>
      </c>
      <c r="B6" s="175" t="s">
        <v>4</v>
      </c>
      <c r="C6" s="176"/>
      <c r="D6" s="176"/>
      <c r="E6" s="177"/>
      <c r="F6" s="42">
        <v>2160.2600000000002</v>
      </c>
      <c r="G6" s="180">
        <v>3981.68</v>
      </c>
      <c r="H6" s="181"/>
      <c r="I6" s="182"/>
      <c r="J6" s="180">
        <v>3694.86</v>
      </c>
      <c r="K6" s="181"/>
      <c r="L6" s="182"/>
      <c r="M6" s="29"/>
      <c r="N6" s="26">
        <f t="shared" ref="N6:N33" si="0">(J6/F6)*100</f>
        <v>171.0377454565654</v>
      </c>
      <c r="O6" s="18">
        <f t="shared" ref="O6:O48" si="1">(J6/G6)*100</f>
        <v>92.79650800667055</v>
      </c>
    </row>
    <row r="7" spans="1:15" x14ac:dyDescent="0.25">
      <c r="A7" s="2">
        <v>3212</v>
      </c>
      <c r="B7" s="175" t="s">
        <v>5</v>
      </c>
      <c r="C7" s="176"/>
      <c r="D7" s="176"/>
      <c r="E7" s="177"/>
      <c r="F7" s="42">
        <v>12349.15</v>
      </c>
      <c r="G7" s="180">
        <v>31853.47</v>
      </c>
      <c r="H7" s="181"/>
      <c r="I7" s="182"/>
      <c r="J7" s="180">
        <v>16541.02</v>
      </c>
      <c r="K7" s="181"/>
      <c r="L7" s="182"/>
      <c r="M7" s="29"/>
      <c r="N7" s="26">
        <f t="shared" si="0"/>
        <v>133.9446034747331</v>
      </c>
      <c r="O7" s="18">
        <f t="shared" si="1"/>
        <v>51.928471215223958</v>
      </c>
    </row>
    <row r="8" spans="1:15" x14ac:dyDescent="0.25">
      <c r="A8" s="2">
        <v>3213</v>
      </c>
      <c r="B8" s="175" t="s">
        <v>6</v>
      </c>
      <c r="C8" s="176"/>
      <c r="D8" s="176"/>
      <c r="E8" s="177"/>
      <c r="F8" s="42">
        <v>297.73</v>
      </c>
      <c r="G8" s="180">
        <v>398.17</v>
      </c>
      <c r="H8" s="181"/>
      <c r="I8" s="182"/>
      <c r="J8" s="180">
        <v>350.26</v>
      </c>
      <c r="K8" s="181"/>
      <c r="L8" s="182"/>
      <c r="M8" s="29"/>
      <c r="N8" s="26">
        <f t="shared" si="0"/>
        <v>117.64350250226714</v>
      </c>
      <c r="O8" s="18">
        <f t="shared" si="1"/>
        <v>87.96745108873094</v>
      </c>
    </row>
    <row r="9" spans="1:15" x14ac:dyDescent="0.25">
      <c r="A9" s="2">
        <v>3214</v>
      </c>
      <c r="B9" s="175" t="s">
        <v>7</v>
      </c>
      <c r="C9" s="176"/>
      <c r="D9" s="176"/>
      <c r="E9" s="177"/>
      <c r="F9" s="42">
        <v>0</v>
      </c>
      <c r="G9" s="180">
        <v>0</v>
      </c>
      <c r="H9" s="181"/>
      <c r="I9" s="182"/>
      <c r="J9" s="180">
        <v>160.4</v>
      </c>
      <c r="K9" s="181"/>
      <c r="L9" s="182"/>
      <c r="M9" s="29"/>
      <c r="N9" s="26">
        <v>0</v>
      </c>
      <c r="O9" s="18">
        <v>0</v>
      </c>
    </row>
    <row r="10" spans="1:15" x14ac:dyDescent="0.25">
      <c r="A10" s="2">
        <v>3221</v>
      </c>
      <c r="B10" s="175" t="s">
        <v>8</v>
      </c>
      <c r="C10" s="176"/>
      <c r="D10" s="176"/>
      <c r="E10" s="177"/>
      <c r="F10" s="18">
        <v>7541.16</v>
      </c>
      <c r="G10" s="180">
        <v>10617.82</v>
      </c>
      <c r="H10" s="181"/>
      <c r="I10" s="182"/>
      <c r="J10" s="180">
        <v>8105.4</v>
      </c>
      <c r="K10" s="181"/>
      <c r="L10" s="182"/>
      <c r="M10" s="29"/>
      <c r="N10" s="26">
        <f t="shared" si="0"/>
        <v>107.4821380265105</v>
      </c>
      <c r="O10" s="18">
        <f t="shared" si="1"/>
        <v>76.337703973131966</v>
      </c>
    </row>
    <row r="11" spans="1:15" x14ac:dyDescent="0.25">
      <c r="A11" s="2">
        <v>3222</v>
      </c>
      <c r="B11" s="157" t="s">
        <v>31</v>
      </c>
      <c r="C11" s="158"/>
      <c r="D11" s="158"/>
      <c r="E11" s="178"/>
      <c r="F11" s="41">
        <v>243.8</v>
      </c>
      <c r="G11" s="166">
        <v>265.45</v>
      </c>
      <c r="H11" s="179"/>
      <c r="I11" s="3"/>
      <c r="J11" s="192">
        <v>265.14999999999998</v>
      </c>
      <c r="K11" s="193"/>
      <c r="L11" s="194"/>
      <c r="M11" s="33"/>
      <c r="N11" s="26">
        <f t="shared" si="0"/>
        <v>108.75717801476618</v>
      </c>
      <c r="O11" s="18">
        <f t="shared" si="1"/>
        <v>99.886984366170651</v>
      </c>
    </row>
    <row r="12" spans="1:15" x14ac:dyDescent="0.25">
      <c r="A12" s="2">
        <v>3223</v>
      </c>
      <c r="B12" s="175" t="s">
        <v>9</v>
      </c>
      <c r="C12" s="176"/>
      <c r="D12" s="176"/>
      <c r="E12" s="177"/>
      <c r="F12" s="42">
        <v>16235.62</v>
      </c>
      <c r="G12" s="180">
        <v>30990.78</v>
      </c>
      <c r="H12" s="181"/>
      <c r="I12" s="182"/>
      <c r="J12" s="180">
        <v>15597.76</v>
      </c>
      <c r="K12" s="181"/>
      <c r="L12" s="182"/>
      <c r="M12" s="29"/>
      <c r="N12" s="26">
        <f t="shared" si="0"/>
        <v>96.071231033985754</v>
      </c>
      <c r="O12" s="18">
        <f t="shared" si="1"/>
        <v>50.330324051217815</v>
      </c>
    </row>
    <row r="13" spans="1:15" x14ac:dyDescent="0.25">
      <c r="A13" s="2">
        <v>3224</v>
      </c>
      <c r="B13" s="175" t="s">
        <v>10</v>
      </c>
      <c r="C13" s="176"/>
      <c r="D13" s="176"/>
      <c r="E13" s="177"/>
      <c r="F13" s="42">
        <v>0</v>
      </c>
      <c r="G13" s="180">
        <v>0</v>
      </c>
      <c r="H13" s="181"/>
      <c r="I13" s="182"/>
      <c r="J13" s="180">
        <v>0</v>
      </c>
      <c r="K13" s="181"/>
      <c r="L13" s="182"/>
      <c r="M13" s="29"/>
      <c r="N13" s="26">
        <v>0</v>
      </c>
      <c r="O13" s="18">
        <v>0</v>
      </c>
    </row>
    <row r="14" spans="1:15" x14ac:dyDescent="0.25">
      <c r="A14" s="2">
        <v>3225</v>
      </c>
      <c r="B14" s="175" t="s">
        <v>11</v>
      </c>
      <c r="C14" s="176"/>
      <c r="D14" s="176"/>
      <c r="E14" s="177"/>
      <c r="F14" s="42">
        <v>326.22000000000003</v>
      </c>
      <c r="G14" s="180">
        <v>663.61</v>
      </c>
      <c r="H14" s="181"/>
      <c r="I14" s="182"/>
      <c r="J14" s="180">
        <v>789.18</v>
      </c>
      <c r="K14" s="181"/>
      <c r="L14" s="182"/>
      <c r="M14" s="29"/>
      <c r="N14" s="26">
        <f t="shared" si="0"/>
        <v>241.91649806878789</v>
      </c>
      <c r="O14" s="18">
        <f t="shared" si="1"/>
        <v>118.92225855547684</v>
      </c>
    </row>
    <row r="15" spans="1:15" x14ac:dyDescent="0.25">
      <c r="A15" s="2">
        <v>3227</v>
      </c>
      <c r="B15" s="175" t="s">
        <v>12</v>
      </c>
      <c r="C15" s="176"/>
      <c r="D15" s="176"/>
      <c r="E15" s="177"/>
      <c r="F15" s="42">
        <v>265.74</v>
      </c>
      <c r="G15" s="180">
        <v>265.45</v>
      </c>
      <c r="H15" s="181"/>
      <c r="I15" s="182"/>
      <c r="J15" s="180">
        <v>52.05</v>
      </c>
      <c r="K15" s="181"/>
      <c r="L15" s="182"/>
      <c r="M15" s="29"/>
      <c r="N15" s="26">
        <f t="shared" si="0"/>
        <v>19.58681417927297</v>
      </c>
      <c r="O15" s="18">
        <f t="shared" si="1"/>
        <v>19.608212469391599</v>
      </c>
    </row>
    <row r="16" spans="1:15" x14ac:dyDescent="0.25">
      <c r="A16" s="2">
        <v>3231</v>
      </c>
      <c r="B16" s="175" t="s">
        <v>13</v>
      </c>
      <c r="C16" s="176"/>
      <c r="D16" s="176"/>
      <c r="E16" s="177"/>
      <c r="F16" s="42">
        <v>910.34</v>
      </c>
      <c r="G16" s="180">
        <v>1725.4</v>
      </c>
      <c r="H16" s="181"/>
      <c r="I16" s="182"/>
      <c r="J16" s="180">
        <v>919.06</v>
      </c>
      <c r="K16" s="181"/>
      <c r="L16" s="182"/>
      <c r="M16" s="29"/>
      <c r="N16" s="26">
        <f t="shared" si="0"/>
        <v>100.95788386756594</v>
      </c>
      <c r="O16" s="18">
        <f t="shared" si="1"/>
        <v>53.266488930103165</v>
      </c>
    </row>
    <row r="17" spans="1:15" x14ac:dyDescent="0.25">
      <c r="A17" s="2">
        <v>3232</v>
      </c>
      <c r="B17" s="175" t="s">
        <v>62</v>
      </c>
      <c r="C17" s="176"/>
      <c r="D17" s="176"/>
      <c r="E17" s="177"/>
      <c r="F17" s="42">
        <v>0</v>
      </c>
      <c r="G17" s="180">
        <v>0</v>
      </c>
      <c r="H17" s="181"/>
      <c r="I17" s="182"/>
      <c r="J17" s="180">
        <v>0</v>
      </c>
      <c r="K17" s="181"/>
      <c r="L17" s="182"/>
      <c r="M17" s="29"/>
      <c r="N17" s="26">
        <v>0</v>
      </c>
      <c r="O17" s="18">
        <v>0</v>
      </c>
    </row>
    <row r="18" spans="1:15" x14ac:dyDescent="0.25">
      <c r="A18" s="2">
        <v>3233</v>
      </c>
      <c r="B18" s="175" t="s">
        <v>14</v>
      </c>
      <c r="C18" s="176"/>
      <c r="D18" s="176"/>
      <c r="E18" s="177"/>
      <c r="F18" s="42">
        <v>0</v>
      </c>
      <c r="G18" s="166">
        <v>132.72</v>
      </c>
      <c r="H18" s="179"/>
      <c r="I18" s="167"/>
      <c r="J18" s="180">
        <v>0</v>
      </c>
      <c r="K18" s="181"/>
      <c r="L18" s="182"/>
      <c r="M18" s="29"/>
      <c r="N18" s="26">
        <v>0</v>
      </c>
      <c r="O18" s="18">
        <f t="shared" si="1"/>
        <v>0</v>
      </c>
    </row>
    <row r="19" spans="1:15" x14ac:dyDescent="0.25">
      <c r="A19" s="2">
        <v>3234</v>
      </c>
      <c r="B19" s="175" t="s">
        <v>15</v>
      </c>
      <c r="C19" s="176"/>
      <c r="D19" s="176"/>
      <c r="E19" s="177"/>
      <c r="F19" s="42">
        <v>4323.91</v>
      </c>
      <c r="G19" s="180">
        <v>7963.37</v>
      </c>
      <c r="H19" s="181"/>
      <c r="I19" s="182"/>
      <c r="J19" s="180">
        <v>5342.3</v>
      </c>
      <c r="K19" s="181"/>
      <c r="L19" s="182"/>
      <c r="M19" s="29"/>
      <c r="N19" s="26">
        <f t="shared" si="0"/>
        <v>123.55252537633763</v>
      </c>
      <c r="O19" s="18">
        <f t="shared" si="1"/>
        <v>67.085919654618593</v>
      </c>
    </row>
    <row r="20" spans="1:15" x14ac:dyDescent="0.25">
      <c r="A20" s="2">
        <v>3235</v>
      </c>
      <c r="B20" s="175" t="s">
        <v>16</v>
      </c>
      <c r="C20" s="176"/>
      <c r="D20" s="176"/>
      <c r="E20" s="177"/>
      <c r="F20" s="42">
        <v>648.49</v>
      </c>
      <c r="G20" s="180">
        <v>663.61</v>
      </c>
      <c r="H20" s="181"/>
      <c r="I20" s="182"/>
      <c r="J20" s="180">
        <v>648.45000000000005</v>
      </c>
      <c r="K20" s="181"/>
      <c r="L20" s="182"/>
      <c r="M20" s="29"/>
      <c r="N20" s="26">
        <f t="shared" si="0"/>
        <v>99.993831824700464</v>
      </c>
      <c r="O20" s="18">
        <f t="shared" si="1"/>
        <v>97.715525685266954</v>
      </c>
    </row>
    <row r="21" spans="1:15" x14ac:dyDescent="0.25">
      <c r="A21" s="2">
        <v>3236</v>
      </c>
      <c r="B21" s="175" t="s">
        <v>17</v>
      </c>
      <c r="C21" s="176"/>
      <c r="D21" s="176"/>
      <c r="E21" s="177"/>
      <c r="F21" s="42">
        <v>1592.67</v>
      </c>
      <c r="G21" s="180">
        <v>1990.84</v>
      </c>
      <c r="H21" s="181"/>
      <c r="I21" s="182"/>
      <c r="J21" s="180">
        <v>2866.68</v>
      </c>
      <c r="K21" s="181"/>
      <c r="L21" s="182"/>
      <c r="M21" s="29"/>
      <c r="N21" s="26">
        <f t="shared" si="0"/>
        <v>179.99208875661623</v>
      </c>
      <c r="O21" s="18">
        <f t="shared" si="1"/>
        <v>143.99349018504753</v>
      </c>
    </row>
    <row r="22" spans="1:15" x14ac:dyDescent="0.25">
      <c r="A22" s="2">
        <v>3237</v>
      </c>
      <c r="B22" s="175" t="s">
        <v>18</v>
      </c>
      <c r="C22" s="176"/>
      <c r="D22" s="176"/>
      <c r="E22" s="177"/>
      <c r="F22" s="42">
        <v>66.36</v>
      </c>
      <c r="G22" s="180">
        <v>265.45</v>
      </c>
      <c r="H22" s="181"/>
      <c r="I22" s="182"/>
      <c r="J22" s="180">
        <v>301.44</v>
      </c>
      <c r="K22" s="181"/>
      <c r="L22" s="182"/>
      <c r="M22" s="29"/>
      <c r="N22" s="26">
        <f t="shared" si="0"/>
        <v>454.249547920434</v>
      </c>
      <c r="O22" s="18">
        <f t="shared" si="1"/>
        <v>113.55810887172726</v>
      </c>
    </row>
    <row r="23" spans="1:15" x14ac:dyDescent="0.25">
      <c r="A23" s="2">
        <v>3238</v>
      </c>
      <c r="B23" s="175" t="s">
        <v>19</v>
      </c>
      <c r="C23" s="176"/>
      <c r="D23" s="176"/>
      <c r="E23" s="177"/>
      <c r="F23" s="42">
        <v>1982.88</v>
      </c>
      <c r="G23" s="180">
        <v>3185.35</v>
      </c>
      <c r="H23" s="181"/>
      <c r="I23" s="182"/>
      <c r="J23" s="180">
        <v>986.83</v>
      </c>
      <c r="K23" s="181"/>
      <c r="L23" s="182"/>
      <c r="M23" s="29"/>
      <c r="N23" s="26">
        <f t="shared" si="0"/>
        <v>49.767509884612281</v>
      </c>
      <c r="O23" s="18">
        <f t="shared" si="1"/>
        <v>30.980269044218062</v>
      </c>
    </row>
    <row r="24" spans="1:15" x14ac:dyDescent="0.25">
      <c r="A24" s="2">
        <v>3239</v>
      </c>
      <c r="B24" s="150" t="s">
        <v>20</v>
      </c>
      <c r="C24" s="148"/>
      <c r="D24" s="148"/>
      <c r="E24" s="149"/>
      <c r="F24" s="42">
        <v>1093.96</v>
      </c>
      <c r="G24" s="180">
        <v>1990.84</v>
      </c>
      <c r="H24" s="181"/>
      <c r="I24" s="182"/>
      <c r="J24" s="180">
        <v>1396.42</v>
      </c>
      <c r="K24" s="181"/>
      <c r="L24" s="182"/>
      <c r="M24" s="29"/>
      <c r="N24" s="26">
        <f t="shared" si="0"/>
        <v>127.64817726425098</v>
      </c>
      <c r="O24" s="18">
        <f t="shared" si="1"/>
        <v>70.142251511924627</v>
      </c>
    </row>
    <row r="25" spans="1:15" x14ac:dyDescent="0.25">
      <c r="A25" s="2">
        <v>3241</v>
      </c>
      <c r="B25" s="175" t="s">
        <v>21</v>
      </c>
      <c r="C25" s="176"/>
      <c r="D25" s="176"/>
      <c r="E25" s="177"/>
      <c r="F25" s="42">
        <v>63.58</v>
      </c>
      <c r="G25" s="180">
        <v>132.72</v>
      </c>
      <c r="H25" s="181"/>
      <c r="I25" s="182"/>
      <c r="J25" s="180">
        <v>0</v>
      </c>
      <c r="K25" s="181"/>
      <c r="L25" s="182"/>
      <c r="M25" s="29"/>
      <c r="N25" s="26">
        <f t="shared" si="0"/>
        <v>0</v>
      </c>
      <c r="O25" s="18">
        <f t="shared" si="1"/>
        <v>0</v>
      </c>
    </row>
    <row r="26" spans="1:15" x14ac:dyDescent="0.25">
      <c r="A26" s="2">
        <v>3292</v>
      </c>
      <c r="B26" s="175" t="s">
        <v>22</v>
      </c>
      <c r="C26" s="176"/>
      <c r="D26" s="176"/>
      <c r="E26" s="177"/>
      <c r="F26" s="42">
        <v>159.38999999999999</v>
      </c>
      <c r="G26" s="180">
        <v>331.81</v>
      </c>
      <c r="H26" s="181"/>
      <c r="I26" s="182"/>
      <c r="J26" s="180">
        <v>159.4</v>
      </c>
      <c r="K26" s="181"/>
      <c r="L26" s="182"/>
      <c r="M26" s="29"/>
      <c r="N26" s="26">
        <f t="shared" si="0"/>
        <v>100.00627391931741</v>
      </c>
      <c r="O26" s="18">
        <f t="shared" si="1"/>
        <v>48.039540701003588</v>
      </c>
    </row>
    <row r="27" spans="1:15" x14ac:dyDescent="0.25">
      <c r="A27" s="2">
        <v>3293</v>
      </c>
      <c r="B27" s="175" t="s">
        <v>23</v>
      </c>
      <c r="C27" s="176"/>
      <c r="D27" s="176"/>
      <c r="E27" s="177"/>
      <c r="F27" s="42">
        <v>503.88</v>
      </c>
      <c r="G27" s="180">
        <v>663.61</v>
      </c>
      <c r="H27" s="181"/>
      <c r="I27" s="182"/>
      <c r="J27" s="180">
        <v>373.19</v>
      </c>
      <c r="K27" s="181"/>
      <c r="L27" s="182"/>
      <c r="M27" s="29"/>
      <c r="N27" s="26">
        <f t="shared" si="0"/>
        <v>74.063269032309279</v>
      </c>
      <c r="O27" s="18">
        <f t="shared" si="1"/>
        <v>56.236343635569085</v>
      </c>
    </row>
    <row r="28" spans="1:15" x14ac:dyDescent="0.25">
      <c r="A28" s="2">
        <v>3294</v>
      </c>
      <c r="B28" s="175" t="s">
        <v>24</v>
      </c>
      <c r="C28" s="176"/>
      <c r="D28" s="176"/>
      <c r="E28" s="177"/>
      <c r="F28" s="42">
        <v>132.72</v>
      </c>
      <c r="G28" s="180">
        <v>199.08</v>
      </c>
      <c r="H28" s="181"/>
      <c r="I28" s="182"/>
      <c r="J28" s="180">
        <v>66.86</v>
      </c>
      <c r="K28" s="181"/>
      <c r="L28" s="182"/>
      <c r="M28" s="29"/>
      <c r="N28" s="26">
        <f t="shared" si="0"/>
        <v>50.376732971669682</v>
      </c>
      <c r="O28" s="18">
        <f t="shared" si="1"/>
        <v>33.584488647779786</v>
      </c>
    </row>
    <row r="29" spans="1:15" x14ac:dyDescent="0.25">
      <c r="A29" s="2">
        <v>3295</v>
      </c>
      <c r="B29" s="175" t="s">
        <v>25</v>
      </c>
      <c r="C29" s="176"/>
      <c r="D29" s="176"/>
      <c r="E29" s="177"/>
      <c r="F29" s="42">
        <v>2183.31</v>
      </c>
      <c r="G29" s="180">
        <v>265.45</v>
      </c>
      <c r="H29" s="181"/>
      <c r="I29" s="182"/>
      <c r="J29" s="180">
        <v>0</v>
      </c>
      <c r="K29" s="181"/>
      <c r="L29" s="182"/>
      <c r="M29" s="29"/>
      <c r="N29" s="26">
        <f t="shared" si="0"/>
        <v>0</v>
      </c>
      <c r="O29" s="18">
        <f t="shared" si="1"/>
        <v>0</v>
      </c>
    </row>
    <row r="30" spans="1:15" x14ac:dyDescent="0.25">
      <c r="A30" s="2">
        <v>3296</v>
      </c>
      <c r="B30" s="175" t="s">
        <v>26</v>
      </c>
      <c r="C30" s="176"/>
      <c r="D30" s="176"/>
      <c r="E30" s="177"/>
      <c r="F30" s="42">
        <v>0</v>
      </c>
      <c r="G30" s="180">
        <v>66.36</v>
      </c>
      <c r="H30" s="181"/>
      <c r="I30" s="182"/>
      <c r="J30" s="180">
        <v>0</v>
      </c>
      <c r="K30" s="181"/>
      <c r="L30" s="182"/>
      <c r="M30" s="29"/>
      <c r="N30" s="26">
        <v>0</v>
      </c>
      <c r="O30" s="18">
        <f t="shared" si="1"/>
        <v>0</v>
      </c>
    </row>
    <row r="31" spans="1:15" x14ac:dyDescent="0.25">
      <c r="A31" s="2">
        <v>3299</v>
      </c>
      <c r="B31" s="175" t="s">
        <v>27</v>
      </c>
      <c r="C31" s="176"/>
      <c r="D31" s="176"/>
      <c r="E31" s="177"/>
      <c r="F31" s="42">
        <v>81.75</v>
      </c>
      <c r="G31" s="180">
        <v>265.45</v>
      </c>
      <c r="H31" s="181"/>
      <c r="I31" s="182"/>
      <c r="J31" s="180">
        <v>87</v>
      </c>
      <c r="K31" s="181"/>
      <c r="L31" s="182"/>
      <c r="M31" s="29"/>
      <c r="N31" s="26">
        <f t="shared" si="0"/>
        <v>106.42201834862387</v>
      </c>
      <c r="O31" s="18">
        <f t="shared" si="1"/>
        <v>32.774533810510455</v>
      </c>
    </row>
    <row r="32" spans="1:15" x14ac:dyDescent="0.25">
      <c r="A32" s="2">
        <v>3431</v>
      </c>
      <c r="B32" s="175" t="s">
        <v>28</v>
      </c>
      <c r="C32" s="176"/>
      <c r="D32" s="176"/>
      <c r="E32" s="177"/>
      <c r="F32" s="42">
        <v>0</v>
      </c>
      <c r="G32" s="180">
        <v>66.36</v>
      </c>
      <c r="H32" s="181"/>
      <c r="I32" s="182"/>
      <c r="J32" s="180">
        <v>0</v>
      </c>
      <c r="K32" s="181"/>
      <c r="L32" s="182"/>
      <c r="M32" s="29"/>
      <c r="N32" s="26">
        <v>0</v>
      </c>
      <c r="O32" s="18">
        <f t="shared" si="1"/>
        <v>0</v>
      </c>
    </row>
    <row r="33" spans="1:16" x14ac:dyDescent="0.25">
      <c r="A33" s="2">
        <v>3433</v>
      </c>
      <c r="B33" s="175" t="s">
        <v>29</v>
      </c>
      <c r="C33" s="176"/>
      <c r="D33" s="176"/>
      <c r="E33" s="177"/>
      <c r="F33" s="42">
        <v>21.22</v>
      </c>
      <c r="G33" s="180">
        <v>66.36</v>
      </c>
      <c r="H33" s="181"/>
      <c r="I33" s="182"/>
      <c r="J33" s="180">
        <v>0.9</v>
      </c>
      <c r="K33" s="181"/>
      <c r="L33" s="182"/>
      <c r="M33" s="29"/>
      <c r="N33" s="26">
        <f t="shared" si="0"/>
        <v>4.2412818096135725</v>
      </c>
      <c r="O33" s="18">
        <f t="shared" si="1"/>
        <v>1.3562386980108498</v>
      </c>
    </row>
    <row r="34" spans="1:16" x14ac:dyDescent="0.25">
      <c r="A34" s="2">
        <v>3434</v>
      </c>
      <c r="B34" s="175" t="s">
        <v>30</v>
      </c>
      <c r="C34" s="176"/>
      <c r="D34" s="176"/>
      <c r="E34" s="177"/>
      <c r="F34" s="42">
        <v>0</v>
      </c>
      <c r="G34" s="180">
        <v>0</v>
      </c>
      <c r="H34" s="181"/>
      <c r="I34" s="182"/>
      <c r="J34" s="166">
        <v>0</v>
      </c>
      <c r="K34" s="179"/>
      <c r="L34" s="167"/>
      <c r="M34" s="29"/>
      <c r="N34" s="26">
        <v>0</v>
      </c>
      <c r="O34" s="18">
        <v>0</v>
      </c>
    </row>
    <row r="35" spans="1:16" x14ac:dyDescent="0.25">
      <c r="A35" s="98"/>
      <c r="B35" s="183" t="s">
        <v>70</v>
      </c>
      <c r="C35" s="184"/>
      <c r="D35" s="184"/>
      <c r="E35" s="185"/>
      <c r="F35" s="77">
        <f>SUM(F5:F34)</f>
        <v>53449.589999999982</v>
      </c>
      <c r="G35" s="186">
        <f>SUM(G5:G34)</f>
        <v>99542.099999999977</v>
      </c>
      <c r="H35" s="187"/>
      <c r="I35" s="188"/>
      <c r="J35" s="189">
        <f>SUM(J5:J34)</f>
        <v>59023.150000000016</v>
      </c>
      <c r="K35" s="190"/>
      <c r="L35" s="191"/>
      <c r="M35" s="99"/>
      <c r="N35" s="51">
        <f>(J35/F35)*100</f>
        <v>110.42769458100621</v>
      </c>
      <c r="O35" s="24">
        <f>(J35/G35)*100</f>
        <v>59.294660249281492</v>
      </c>
      <c r="P35" s="17"/>
    </row>
    <row r="36" spans="1:16" x14ac:dyDescent="0.25">
      <c r="A36" s="136" t="s">
        <v>32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  <c r="P36" s="17"/>
    </row>
    <row r="37" spans="1:16" x14ac:dyDescent="0.25">
      <c r="A37" s="2">
        <v>3221</v>
      </c>
      <c r="B37" s="175" t="s">
        <v>8</v>
      </c>
      <c r="C37" s="176"/>
      <c r="D37" s="176"/>
      <c r="E37" s="177"/>
      <c r="F37" s="42">
        <v>368.89</v>
      </c>
      <c r="G37" s="166">
        <v>2000</v>
      </c>
      <c r="H37" s="167"/>
      <c r="I37" s="4">
        <f t="shared" ref="I37:I45" si="2">SUM(G37)</f>
        <v>2000</v>
      </c>
      <c r="J37" s="18">
        <v>418.16</v>
      </c>
      <c r="K37" s="18"/>
      <c r="L37" s="5">
        <f t="shared" ref="L37:L45" si="3">SUM(J37)</f>
        <v>418.16</v>
      </c>
      <c r="M37" s="5"/>
      <c r="N37" s="69">
        <f t="shared" ref="N37:N48" si="4">(J37/F37)*100</f>
        <v>113.35628507143052</v>
      </c>
      <c r="O37" s="18">
        <f t="shared" si="1"/>
        <v>20.908000000000001</v>
      </c>
    </row>
    <row r="38" spans="1:16" x14ac:dyDescent="0.25">
      <c r="A38" s="2">
        <v>3225</v>
      </c>
      <c r="B38" s="175" t="s">
        <v>11</v>
      </c>
      <c r="C38" s="176"/>
      <c r="D38" s="176"/>
      <c r="E38" s="177"/>
      <c r="F38" s="42">
        <v>0</v>
      </c>
      <c r="G38" s="166">
        <v>500</v>
      </c>
      <c r="H38" s="167"/>
      <c r="I38" s="4">
        <f t="shared" si="2"/>
        <v>500</v>
      </c>
      <c r="J38" s="18">
        <v>103.75</v>
      </c>
      <c r="K38" s="18"/>
      <c r="L38" s="5">
        <f t="shared" si="3"/>
        <v>103.75</v>
      </c>
      <c r="M38" s="49"/>
      <c r="N38" s="69">
        <v>0</v>
      </c>
      <c r="O38" s="18">
        <f t="shared" si="1"/>
        <v>20.75</v>
      </c>
    </row>
    <row r="39" spans="1:16" x14ac:dyDescent="0.25">
      <c r="A39" s="2">
        <v>3231</v>
      </c>
      <c r="B39" s="150" t="s">
        <v>33</v>
      </c>
      <c r="C39" s="148"/>
      <c r="D39" s="148"/>
      <c r="E39" s="149"/>
      <c r="F39" s="41">
        <v>0</v>
      </c>
      <c r="G39" s="166">
        <v>0</v>
      </c>
      <c r="H39" s="167"/>
      <c r="I39" s="4">
        <f t="shared" si="2"/>
        <v>0</v>
      </c>
      <c r="J39" s="18">
        <v>0</v>
      </c>
      <c r="K39" s="18"/>
      <c r="L39" s="5">
        <f t="shared" si="3"/>
        <v>0</v>
      </c>
      <c r="M39" s="5"/>
      <c r="N39" s="69">
        <v>0</v>
      </c>
      <c r="O39" s="18">
        <v>0</v>
      </c>
    </row>
    <row r="40" spans="1:16" x14ac:dyDescent="0.25">
      <c r="A40" s="2">
        <v>3232</v>
      </c>
      <c r="B40" s="150" t="s">
        <v>34</v>
      </c>
      <c r="C40" s="148"/>
      <c r="D40" s="148"/>
      <c r="E40" s="149"/>
      <c r="F40" s="41">
        <v>33.18</v>
      </c>
      <c r="G40" s="166">
        <v>0</v>
      </c>
      <c r="H40" s="167"/>
      <c r="I40" s="6">
        <f t="shared" si="2"/>
        <v>0</v>
      </c>
      <c r="J40" s="18">
        <v>16.59</v>
      </c>
      <c r="K40" s="18"/>
      <c r="L40" s="5">
        <f t="shared" si="3"/>
        <v>16.59</v>
      </c>
      <c r="M40" s="5"/>
      <c r="N40" s="68">
        <f t="shared" si="4"/>
        <v>50</v>
      </c>
      <c r="O40" s="18">
        <v>0</v>
      </c>
    </row>
    <row r="41" spans="1:16" x14ac:dyDescent="0.25">
      <c r="A41" s="2">
        <v>3239</v>
      </c>
      <c r="B41" s="150" t="s">
        <v>20</v>
      </c>
      <c r="C41" s="148"/>
      <c r="D41" s="148"/>
      <c r="E41" s="149"/>
      <c r="F41" s="41">
        <v>0</v>
      </c>
      <c r="G41" s="166">
        <v>0</v>
      </c>
      <c r="H41" s="167"/>
      <c r="I41" s="6">
        <f t="shared" si="2"/>
        <v>0</v>
      </c>
      <c r="J41" s="18">
        <v>0</v>
      </c>
      <c r="K41" s="18"/>
      <c r="L41" s="5">
        <f t="shared" si="3"/>
        <v>0</v>
      </c>
      <c r="M41" s="5"/>
      <c r="N41" s="68">
        <v>0</v>
      </c>
      <c r="O41" s="18">
        <v>0</v>
      </c>
    </row>
    <row r="42" spans="1:16" x14ac:dyDescent="0.25">
      <c r="A42" s="8">
        <v>3241</v>
      </c>
      <c r="B42" s="150" t="s">
        <v>21</v>
      </c>
      <c r="C42" s="148"/>
      <c r="D42" s="148"/>
      <c r="E42" s="149"/>
      <c r="F42" s="41">
        <v>0</v>
      </c>
      <c r="G42" s="166">
        <v>0</v>
      </c>
      <c r="H42" s="167"/>
      <c r="I42" s="6">
        <f t="shared" si="2"/>
        <v>0</v>
      </c>
      <c r="J42" s="67">
        <v>0</v>
      </c>
      <c r="K42" s="68"/>
      <c r="L42" s="5">
        <f t="shared" si="3"/>
        <v>0</v>
      </c>
      <c r="M42" s="71"/>
      <c r="N42" s="68">
        <v>0</v>
      </c>
      <c r="O42" s="18">
        <v>0</v>
      </c>
    </row>
    <row r="43" spans="1:16" x14ac:dyDescent="0.25">
      <c r="A43" s="8">
        <v>3293</v>
      </c>
      <c r="B43" s="150" t="s">
        <v>23</v>
      </c>
      <c r="C43" s="148"/>
      <c r="D43" s="148"/>
      <c r="E43" s="149"/>
      <c r="F43" s="41">
        <v>0</v>
      </c>
      <c r="G43" s="166">
        <v>1500</v>
      </c>
      <c r="H43" s="167"/>
      <c r="I43" s="6">
        <f t="shared" si="2"/>
        <v>1500</v>
      </c>
      <c r="J43" s="67">
        <v>0</v>
      </c>
      <c r="K43" s="68"/>
      <c r="L43" s="5">
        <f t="shared" si="3"/>
        <v>0</v>
      </c>
      <c r="M43" s="72"/>
      <c r="N43" s="18">
        <v>0</v>
      </c>
      <c r="O43" s="18">
        <f t="shared" si="1"/>
        <v>0</v>
      </c>
    </row>
    <row r="44" spans="1:16" x14ac:dyDescent="0.25">
      <c r="A44" s="8">
        <v>4221</v>
      </c>
      <c r="B44" s="150" t="s">
        <v>35</v>
      </c>
      <c r="C44" s="148"/>
      <c r="D44" s="148"/>
      <c r="E44" s="149"/>
      <c r="F44" s="18">
        <v>422.89</v>
      </c>
      <c r="G44" s="166">
        <v>1500</v>
      </c>
      <c r="H44" s="167"/>
      <c r="I44" s="4">
        <f t="shared" si="2"/>
        <v>1500</v>
      </c>
      <c r="J44" s="18">
        <v>263.75</v>
      </c>
      <c r="K44" s="18"/>
      <c r="L44" s="5">
        <f t="shared" si="3"/>
        <v>263.75</v>
      </c>
      <c r="M44" s="49"/>
      <c r="N44" s="68">
        <f t="shared" si="4"/>
        <v>62.368464612547001</v>
      </c>
      <c r="O44" s="18">
        <f t="shared" si="1"/>
        <v>17.583333333333336</v>
      </c>
    </row>
    <row r="45" spans="1:16" x14ac:dyDescent="0.25">
      <c r="A45" s="8">
        <v>4241</v>
      </c>
      <c r="B45" s="150" t="s">
        <v>36</v>
      </c>
      <c r="C45" s="148"/>
      <c r="D45" s="148"/>
      <c r="E45" s="149"/>
      <c r="F45" s="41">
        <v>122.24</v>
      </c>
      <c r="G45" s="166">
        <v>1000</v>
      </c>
      <c r="H45" s="167"/>
      <c r="I45" s="7">
        <f t="shared" si="2"/>
        <v>1000</v>
      </c>
      <c r="J45" s="18">
        <v>0</v>
      </c>
      <c r="K45" s="18"/>
      <c r="L45" s="5">
        <f t="shared" si="3"/>
        <v>0</v>
      </c>
      <c r="M45" s="5"/>
      <c r="N45" s="68">
        <f t="shared" si="4"/>
        <v>0</v>
      </c>
      <c r="O45" s="18">
        <f t="shared" si="1"/>
        <v>0</v>
      </c>
      <c r="P45" s="17"/>
    </row>
    <row r="46" spans="1:16" x14ac:dyDescent="0.25">
      <c r="A46" s="96"/>
      <c r="B46" s="169" t="s">
        <v>69</v>
      </c>
      <c r="C46" s="170"/>
      <c r="D46" s="170"/>
      <c r="E46" s="171"/>
      <c r="F46" s="56">
        <f>SUM(F37:F45)</f>
        <v>947.2</v>
      </c>
      <c r="G46" s="172">
        <f>SUM(G37:G45)</f>
        <v>6500</v>
      </c>
      <c r="H46" s="173"/>
      <c r="I46" s="174"/>
      <c r="J46" s="172">
        <f>SUM(J37:J45)</f>
        <v>802.25000000000011</v>
      </c>
      <c r="K46" s="173"/>
      <c r="L46" s="174"/>
      <c r="M46" s="36"/>
      <c r="N46" s="34">
        <f>(J46/F46)*100</f>
        <v>84.697001689189193</v>
      </c>
      <c r="O46" s="23">
        <f>(J46/G46)*100</f>
        <v>12.342307692307694</v>
      </c>
    </row>
    <row r="47" spans="1:16" x14ac:dyDescent="0.25">
      <c r="A47" s="80">
        <v>6615</v>
      </c>
      <c r="B47" s="150" t="s">
        <v>66</v>
      </c>
      <c r="C47" s="148"/>
      <c r="D47" s="148"/>
      <c r="E47" s="149"/>
      <c r="F47" s="102"/>
      <c r="G47" s="103">
        <v>2500</v>
      </c>
      <c r="H47" s="104"/>
      <c r="I47" s="104"/>
      <c r="J47" s="102">
        <v>208.66</v>
      </c>
      <c r="K47" s="104"/>
      <c r="L47" s="104"/>
      <c r="M47" s="105"/>
      <c r="N47" s="103" t="e">
        <f t="shared" si="4"/>
        <v>#DIV/0!</v>
      </c>
      <c r="O47" s="102">
        <f t="shared" si="1"/>
        <v>8.3463999999999992</v>
      </c>
    </row>
    <row r="48" spans="1:16" x14ac:dyDescent="0.25">
      <c r="A48" s="9">
        <v>9221</v>
      </c>
      <c r="B48" s="150" t="s">
        <v>67</v>
      </c>
      <c r="C48" s="148"/>
      <c r="D48" s="148"/>
      <c r="E48" s="149"/>
      <c r="F48" s="102"/>
      <c r="G48" s="103">
        <v>4000</v>
      </c>
      <c r="H48" s="104"/>
      <c r="I48" s="104"/>
      <c r="J48" s="102">
        <v>0</v>
      </c>
      <c r="K48" s="104"/>
      <c r="L48" s="104"/>
      <c r="M48" s="105"/>
      <c r="N48" s="103" t="e">
        <f t="shared" si="4"/>
        <v>#DIV/0!</v>
      </c>
      <c r="O48" s="102">
        <f t="shared" si="1"/>
        <v>0</v>
      </c>
    </row>
    <row r="49" spans="1:17" x14ac:dyDescent="0.25">
      <c r="A49" s="120"/>
      <c r="B49" s="147" t="s">
        <v>68</v>
      </c>
      <c r="C49" s="142"/>
      <c r="D49" s="142"/>
      <c r="E49" s="156"/>
      <c r="F49" s="114"/>
      <c r="G49" s="113">
        <f>SUM(G47:G48)</f>
        <v>6500</v>
      </c>
      <c r="H49" s="118"/>
      <c r="I49" s="118"/>
      <c r="J49" s="114">
        <f>SUM(J47:J48)</f>
        <v>208.66</v>
      </c>
      <c r="K49" s="118"/>
      <c r="L49" s="118"/>
      <c r="M49" s="121"/>
      <c r="N49" s="113"/>
      <c r="O49" s="114"/>
    </row>
    <row r="50" spans="1:17" x14ac:dyDescent="0.25">
      <c r="A50" s="94" t="s">
        <v>37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  <c r="P50" s="17"/>
    </row>
    <row r="51" spans="1:17" x14ac:dyDescent="0.25">
      <c r="A51" s="2">
        <v>3211</v>
      </c>
      <c r="B51" s="150" t="s">
        <v>4</v>
      </c>
      <c r="C51" s="148"/>
      <c r="D51" s="148"/>
      <c r="E51" s="149"/>
      <c r="F51" s="41">
        <v>0</v>
      </c>
      <c r="G51" s="166">
        <v>0</v>
      </c>
      <c r="H51" s="167"/>
      <c r="I51" s="4">
        <f>SUM(G51)</f>
        <v>0</v>
      </c>
      <c r="J51" s="166">
        <v>1272.75</v>
      </c>
      <c r="K51" s="167"/>
      <c r="L51" s="5">
        <f>SUM(J51)</f>
        <v>1272.75</v>
      </c>
      <c r="M51" s="5"/>
      <c r="N51" s="68">
        <v>0</v>
      </c>
      <c r="O51" s="18">
        <v>0</v>
      </c>
    </row>
    <row r="52" spans="1:17" x14ac:dyDescent="0.25">
      <c r="A52" s="2">
        <v>3223</v>
      </c>
      <c r="B52" s="157" t="s">
        <v>9</v>
      </c>
      <c r="C52" s="158"/>
      <c r="D52" s="158"/>
      <c r="E52" s="178"/>
      <c r="F52" s="41">
        <v>0</v>
      </c>
      <c r="G52" s="14">
        <v>0</v>
      </c>
      <c r="H52" s="15"/>
      <c r="I52" s="6"/>
      <c r="J52" s="18">
        <v>0</v>
      </c>
      <c r="K52" s="18"/>
      <c r="L52" s="5"/>
      <c r="M52" s="49"/>
      <c r="N52" s="68">
        <v>0</v>
      </c>
      <c r="O52" s="18">
        <v>0</v>
      </c>
    </row>
    <row r="53" spans="1:17" x14ac:dyDescent="0.25">
      <c r="A53" s="2">
        <v>3232</v>
      </c>
      <c r="B53" s="168" t="s">
        <v>38</v>
      </c>
      <c r="C53" s="168"/>
      <c r="D53" s="168"/>
      <c r="E53" s="168"/>
      <c r="F53" s="40">
        <v>0</v>
      </c>
      <c r="G53" s="166">
        <v>7500</v>
      </c>
      <c r="H53" s="167"/>
      <c r="I53" s="6">
        <f>SUM(G53)</f>
        <v>7500</v>
      </c>
      <c r="J53" s="166">
        <v>0</v>
      </c>
      <c r="K53" s="167"/>
      <c r="L53" s="5">
        <f>SUM(J53)</f>
        <v>0</v>
      </c>
      <c r="M53" s="50"/>
      <c r="N53" s="18">
        <v>0</v>
      </c>
      <c r="O53" s="18">
        <f t="shared" ref="O53" si="5">(J53/G53)*100</f>
        <v>0</v>
      </c>
    </row>
    <row r="54" spans="1:17" x14ac:dyDescent="0.25">
      <c r="A54" s="2">
        <v>3237</v>
      </c>
      <c r="B54" s="150" t="s">
        <v>18</v>
      </c>
      <c r="C54" s="148"/>
      <c r="D54" s="148"/>
      <c r="E54" s="149"/>
      <c r="F54" s="41">
        <v>0</v>
      </c>
      <c r="G54" s="26">
        <v>0</v>
      </c>
      <c r="H54" s="27"/>
      <c r="I54" s="6"/>
      <c r="J54" s="166">
        <v>509.88</v>
      </c>
      <c r="K54" s="167"/>
      <c r="L54" s="5"/>
      <c r="M54" s="50"/>
      <c r="N54" s="18">
        <v>0</v>
      </c>
      <c r="O54" s="18">
        <v>0</v>
      </c>
    </row>
    <row r="55" spans="1:17" x14ac:dyDescent="0.25">
      <c r="A55" s="2">
        <v>3293</v>
      </c>
      <c r="B55" s="150" t="s">
        <v>23</v>
      </c>
      <c r="C55" s="148"/>
      <c r="D55" s="148"/>
      <c r="E55" s="149"/>
      <c r="F55" s="41">
        <v>0</v>
      </c>
      <c r="G55" s="166">
        <v>0</v>
      </c>
      <c r="H55" s="167"/>
      <c r="I55" s="4">
        <f>SUM(G55)</f>
        <v>0</v>
      </c>
      <c r="J55" s="166">
        <v>0</v>
      </c>
      <c r="K55" s="167"/>
      <c r="L55" s="5">
        <f>SUM(J55)</f>
        <v>0</v>
      </c>
      <c r="M55" s="49"/>
      <c r="N55" s="18">
        <v>0</v>
      </c>
      <c r="O55" s="18">
        <v>0</v>
      </c>
    </row>
    <row r="56" spans="1:17" x14ac:dyDescent="0.25">
      <c r="A56" s="96"/>
      <c r="B56" s="169" t="s">
        <v>69</v>
      </c>
      <c r="C56" s="170"/>
      <c r="D56" s="170"/>
      <c r="E56" s="171"/>
      <c r="F56" s="56">
        <f>SUM(F51:F55)</f>
        <v>0</v>
      </c>
      <c r="G56" s="172">
        <f>SUM(G51:G55)</f>
        <v>7500</v>
      </c>
      <c r="H56" s="173"/>
      <c r="I56" s="174"/>
      <c r="J56" s="172">
        <f>SUM(J51:J55)</f>
        <v>1782.63</v>
      </c>
      <c r="K56" s="173"/>
      <c r="L56" s="173"/>
      <c r="M56" s="35"/>
      <c r="N56" s="34">
        <v>0</v>
      </c>
      <c r="O56" s="23">
        <f>(J56/G56)*100</f>
        <v>23.7684</v>
      </c>
      <c r="P56" s="19"/>
      <c r="Q56" s="19"/>
    </row>
    <row r="57" spans="1:17" x14ac:dyDescent="0.25">
      <c r="A57" s="74">
        <v>6526</v>
      </c>
      <c r="B57" s="157" t="s">
        <v>72</v>
      </c>
      <c r="C57" s="158"/>
      <c r="D57" s="158"/>
      <c r="E57" s="158"/>
      <c r="F57" s="106">
        <v>0</v>
      </c>
      <c r="G57" s="103">
        <v>300</v>
      </c>
      <c r="H57" s="82"/>
      <c r="I57" s="82"/>
      <c r="J57" s="130">
        <v>1544.94</v>
      </c>
      <c r="K57" s="82"/>
      <c r="L57" s="82"/>
      <c r="M57" s="83"/>
      <c r="N57" s="103">
        <v>0</v>
      </c>
      <c r="O57" s="102">
        <v>0</v>
      </c>
      <c r="P57" s="19"/>
      <c r="Q57" s="19"/>
    </row>
    <row r="58" spans="1:17" x14ac:dyDescent="0.25">
      <c r="A58" s="74">
        <v>9221</v>
      </c>
      <c r="B58" s="157" t="s">
        <v>67</v>
      </c>
      <c r="C58" s="158"/>
      <c r="D58" s="158"/>
      <c r="E58" s="158"/>
      <c r="F58" s="106">
        <v>0</v>
      </c>
      <c r="G58" s="106">
        <v>7200</v>
      </c>
      <c r="H58" s="82"/>
      <c r="I58" s="82"/>
      <c r="J58" s="106">
        <v>0</v>
      </c>
      <c r="K58" s="82"/>
      <c r="L58" s="82"/>
      <c r="M58" s="83"/>
      <c r="N58" s="103">
        <v>0</v>
      </c>
      <c r="O58" s="103">
        <v>0</v>
      </c>
      <c r="P58" s="19"/>
      <c r="Q58" s="19"/>
    </row>
    <row r="59" spans="1:17" x14ac:dyDescent="0.25">
      <c r="A59" s="116"/>
      <c r="B59" s="142" t="s">
        <v>71</v>
      </c>
      <c r="C59" s="142"/>
      <c r="D59" s="142"/>
      <c r="E59" s="142"/>
      <c r="F59" s="113">
        <f>SUM(F57:F58)</f>
        <v>0</v>
      </c>
      <c r="G59" s="117">
        <f>SUM(G57:G58)</f>
        <v>7500</v>
      </c>
      <c r="H59" s="118"/>
      <c r="I59" s="118"/>
      <c r="J59" s="117">
        <f>SUM(J57:J58)</f>
        <v>1544.94</v>
      </c>
      <c r="K59" s="118"/>
      <c r="L59" s="118"/>
      <c r="M59" s="119"/>
      <c r="N59" s="117">
        <f>SUM(N57:N58)</f>
        <v>0</v>
      </c>
      <c r="O59" s="113">
        <f>SUM(O57:O58)</f>
        <v>0</v>
      </c>
      <c r="P59" s="19"/>
      <c r="Q59" s="19"/>
    </row>
    <row r="60" spans="1:17" x14ac:dyDescent="0.25">
      <c r="A60" s="139" t="s">
        <v>39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1"/>
      <c r="P60" s="17"/>
    </row>
    <row r="61" spans="1:17" x14ac:dyDescent="0.25">
      <c r="A61" s="2">
        <v>3111</v>
      </c>
      <c r="B61" s="175" t="s">
        <v>40</v>
      </c>
      <c r="C61" s="176"/>
      <c r="D61" s="176"/>
      <c r="E61" s="177"/>
      <c r="F61" s="57">
        <v>0</v>
      </c>
      <c r="G61" s="180">
        <v>0</v>
      </c>
      <c r="H61" s="181"/>
      <c r="I61" s="182"/>
      <c r="J61" s="180">
        <v>1277.56</v>
      </c>
      <c r="K61" s="181"/>
      <c r="L61" s="182"/>
      <c r="M61" s="29"/>
      <c r="N61" s="26">
        <v>0</v>
      </c>
      <c r="O61" s="18">
        <v>0</v>
      </c>
    </row>
    <row r="62" spans="1:17" x14ac:dyDescent="0.25">
      <c r="A62" s="2">
        <v>3111</v>
      </c>
      <c r="B62" s="150" t="s">
        <v>41</v>
      </c>
      <c r="C62" s="148"/>
      <c r="D62" s="148"/>
      <c r="E62" s="149"/>
      <c r="F62" s="57">
        <v>448360.45</v>
      </c>
      <c r="G62" s="166">
        <v>1010000</v>
      </c>
      <c r="H62" s="179"/>
      <c r="I62" s="167"/>
      <c r="J62" s="166">
        <v>487517.13</v>
      </c>
      <c r="K62" s="179"/>
      <c r="L62" s="167"/>
      <c r="M62" s="29"/>
      <c r="N62" s="26">
        <f t="shared" ref="N62:N88" si="6">(J62/F62)*100</f>
        <v>108.73330375147943</v>
      </c>
      <c r="O62" s="18">
        <f t="shared" ref="O62:O89" si="7">(J62/G62)*100</f>
        <v>48.269022772277225</v>
      </c>
    </row>
    <row r="63" spans="1:17" x14ac:dyDescent="0.25">
      <c r="A63" s="2">
        <v>3113</v>
      </c>
      <c r="B63" s="175" t="s">
        <v>42</v>
      </c>
      <c r="C63" s="176"/>
      <c r="D63" s="176"/>
      <c r="E63" s="177"/>
      <c r="F63" s="57">
        <v>11540.45</v>
      </c>
      <c r="G63" s="180">
        <v>20000</v>
      </c>
      <c r="H63" s="181"/>
      <c r="I63" s="182"/>
      <c r="J63" s="180">
        <v>10793.5</v>
      </c>
      <c r="K63" s="181"/>
      <c r="L63" s="182"/>
      <c r="M63" s="29"/>
      <c r="N63" s="26">
        <f t="shared" si="6"/>
        <v>93.527548752431656</v>
      </c>
      <c r="O63" s="18">
        <f t="shared" si="7"/>
        <v>53.967500000000001</v>
      </c>
    </row>
    <row r="64" spans="1:17" x14ac:dyDescent="0.25">
      <c r="A64" s="2">
        <v>3121</v>
      </c>
      <c r="B64" s="175" t="s">
        <v>3</v>
      </c>
      <c r="C64" s="176"/>
      <c r="D64" s="176"/>
      <c r="E64" s="177"/>
      <c r="F64" s="57">
        <v>0</v>
      </c>
      <c r="G64" s="180">
        <v>0</v>
      </c>
      <c r="H64" s="181"/>
      <c r="I64" s="182"/>
      <c r="J64" s="180">
        <v>0</v>
      </c>
      <c r="K64" s="181"/>
      <c r="L64" s="182"/>
      <c r="M64" s="29"/>
      <c r="N64" s="26">
        <v>0</v>
      </c>
      <c r="O64" s="18">
        <v>0</v>
      </c>
    </row>
    <row r="65" spans="1:15" x14ac:dyDescent="0.25">
      <c r="A65" s="2">
        <v>3121</v>
      </c>
      <c r="B65" s="175" t="s">
        <v>43</v>
      </c>
      <c r="C65" s="176"/>
      <c r="D65" s="176"/>
      <c r="E65" s="177"/>
      <c r="F65" s="57">
        <v>16761.03</v>
      </c>
      <c r="G65" s="180">
        <v>40000</v>
      </c>
      <c r="H65" s="181"/>
      <c r="I65" s="182"/>
      <c r="J65" s="180">
        <v>19642.12</v>
      </c>
      <c r="K65" s="181"/>
      <c r="L65" s="182"/>
      <c r="M65" s="29"/>
      <c r="N65" s="26">
        <f t="shared" si="6"/>
        <v>117.18921808504609</v>
      </c>
      <c r="O65" s="18">
        <f t="shared" si="7"/>
        <v>49.1053</v>
      </c>
    </row>
    <row r="66" spans="1:15" x14ac:dyDescent="0.25">
      <c r="A66" s="2">
        <v>3132</v>
      </c>
      <c r="B66" s="175" t="s">
        <v>44</v>
      </c>
      <c r="C66" s="176"/>
      <c r="D66" s="176"/>
      <c r="E66" s="177"/>
      <c r="F66" s="57">
        <v>0</v>
      </c>
      <c r="G66" s="180">
        <v>0</v>
      </c>
      <c r="H66" s="181"/>
      <c r="I66" s="182"/>
      <c r="J66" s="180">
        <v>203.32</v>
      </c>
      <c r="K66" s="181"/>
      <c r="L66" s="182"/>
      <c r="M66" s="29"/>
      <c r="N66" s="26">
        <v>0</v>
      </c>
      <c r="O66" s="18">
        <v>0</v>
      </c>
    </row>
    <row r="67" spans="1:15" x14ac:dyDescent="0.25">
      <c r="A67" s="2">
        <v>3132</v>
      </c>
      <c r="B67" s="157" t="s">
        <v>45</v>
      </c>
      <c r="C67" s="158"/>
      <c r="D67" s="158"/>
      <c r="E67" s="178"/>
      <c r="F67" s="61">
        <v>77968.38</v>
      </c>
      <c r="G67" s="166">
        <v>170000</v>
      </c>
      <c r="H67" s="179"/>
      <c r="I67" s="3">
        <f>SUM(G67)</f>
        <v>170000</v>
      </c>
      <c r="J67" s="192">
        <v>82221.289999999994</v>
      </c>
      <c r="K67" s="193"/>
      <c r="L67" s="194"/>
      <c r="M67" s="33"/>
      <c r="N67" s="26">
        <f t="shared" si="6"/>
        <v>105.45465995317586</v>
      </c>
      <c r="O67" s="18">
        <f t="shared" si="7"/>
        <v>48.365464705882353</v>
      </c>
    </row>
    <row r="68" spans="1:15" x14ac:dyDescent="0.25">
      <c r="A68" s="2">
        <v>3133</v>
      </c>
      <c r="B68" s="204" t="s">
        <v>53</v>
      </c>
      <c r="C68" s="205"/>
      <c r="D68" s="205"/>
      <c r="E68" s="206"/>
      <c r="F68" s="57">
        <v>236.47</v>
      </c>
      <c r="G68" s="11">
        <v>0</v>
      </c>
      <c r="H68" s="12"/>
      <c r="I68" s="13"/>
      <c r="J68" s="166">
        <v>22.19</v>
      </c>
      <c r="K68" s="179"/>
      <c r="L68" s="20"/>
      <c r="M68" s="20"/>
      <c r="N68" s="26">
        <f t="shared" si="6"/>
        <v>9.3838541886920126</v>
      </c>
      <c r="O68" s="18">
        <v>0</v>
      </c>
    </row>
    <row r="69" spans="1:15" x14ac:dyDescent="0.25">
      <c r="A69" s="2">
        <v>3211</v>
      </c>
      <c r="B69" s="175" t="s">
        <v>4</v>
      </c>
      <c r="C69" s="176"/>
      <c r="D69" s="176"/>
      <c r="E69" s="177"/>
      <c r="F69" s="57">
        <v>10178.719999999999</v>
      </c>
      <c r="G69" s="180">
        <v>0</v>
      </c>
      <c r="H69" s="181"/>
      <c r="I69" s="182"/>
      <c r="J69" s="180">
        <v>0</v>
      </c>
      <c r="K69" s="181"/>
      <c r="L69" s="182"/>
      <c r="M69" s="29"/>
      <c r="N69" s="26">
        <f t="shared" si="6"/>
        <v>0</v>
      </c>
      <c r="O69" s="18">
        <v>0</v>
      </c>
    </row>
    <row r="70" spans="1:15" x14ac:dyDescent="0.25">
      <c r="A70" s="2">
        <v>3221</v>
      </c>
      <c r="B70" s="175" t="s">
        <v>8</v>
      </c>
      <c r="C70" s="176"/>
      <c r="D70" s="176"/>
      <c r="E70" s="177"/>
      <c r="F70" s="57">
        <v>0</v>
      </c>
      <c r="G70" s="180">
        <v>0</v>
      </c>
      <c r="H70" s="181"/>
      <c r="I70" s="182"/>
      <c r="J70" s="180">
        <v>1529.88</v>
      </c>
      <c r="K70" s="181"/>
      <c r="L70" s="182"/>
      <c r="M70" s="29"/>
      <c r="N70" s="26">
        <v>0</v>
      </c>
      <c r="O70" s="18">
        <v>0</v>
      </c>
    </row>
    <row r="71" spans="1:15" x14ac:dyDescent="0.25">
      <c r="A71" s="2">
        <v>3223</v>
      </c>
      <c r="B71" s="150" t="s">
        <v>9</v>
      </c>
      <c r="C71" s="148"/>
      <c r="D71" s="148"/>
      <c r="E71" s="149"/>
      <c r="F71" s="57">
        <v>0</v>
      </c>
      <c r="G71" s="11">
        <v>0</v>
      </c>
      <c r="H71" s="12">
        <v>23000</v>
      </c>
      <c r="I71" s="13"/>
      <c r="J71" s="192">
        <v>0</v>
      </c>
      <c r="K71" s="193"/>
      <c r="L71" s="12"/>
      <c r="M71" s="28"/>
      <c r="N71" s="26">
        <v>0</v>
      </c>
      <c r="O71" s="18">
        <v>0</v>
      </c>
    </row>
    <row r="72" spans="1:15" x14ac:dyDescent="0.25">
      <c r="A72" s="2">
        <v>3225</v>
      </c>
      <c r="B72" s="175" t="s">
        <v>11</v>
      </c>
      <c r="C72" s="176"/>
      <c r="D72" s="176"/>
      <c r="E72" s="177"/>
      <c r="F72" s="57">
        <v>0</v>
      </c>
      <c r="G72" s="180">
        <v>0</v>
      </c>
      <c r="H72" s="181"/>
      <c r="I72" s="182"/>
      <c r="J72" s="180">
        <v>851.89</v>
      </c>
      <c r="K72" s="181"/>
      <c r="L72" s="182"/>
      <c r="M72" s="29"/>
      <c r="N72" s="26">
        <v>0</v>
      </c>
      <c r="O72" s="18">
        <v>0</v>
      </c>
    </row>
    <row r="73" spans="1:15" x14ac:dyDescent="0.25">
      <c r="A73" s="2">
        <v>3231</v>
      </c>
      <c r="B73" s="175" t="s">
        <v>33</v>
      </c>
      <c r="C73" s="176"/>
      <c r="D73" s="176"/>
      <c r="E73" s="177"/>
      <c r="F73" s="57">
        <v>10798.33</v>
      </c>
      <c r="G73" s="180">
        <v>17000</v>
      </c>
      <c r="H73" s="181"/>
      <c r="I73" s="182"/>
      <c r="J73" s="180">
        <v>10628.87</v>
      </c>
      <c r="K73" s="181"/>
      <c r="L73" s="182"/>
      <c r="M73" s="29"/>
      <c r="N73" s="26">
        <f t="shared" si="6"/>
        <v>98.430683263060132</v>
      </c>
      <c r="O73" s="18">
        <f t="shared" si="7"/>
        <v>62.522764705882359</v>
      </c>
    </row>
    <row r="74" spans="1:15" x14ac:dyDescent="0.25">
      <c r="A74" s="2">
        <v>3233</v>
      </c>
      <c r="B74" s="175" t="s">
        <v>14</v>
      </c>
      <c r="C74" s="176"/>
      <c r="D74" s="176"/>
      <c r="E74" s="177"/>
      <c r="F74" s="57">
        <v>0</v>
      </c>
      <c r="G74" s="180">
        <v>0</v>
      </c>
      <c r="H74" s="181"/>
      <c r="I74" s="182"/>
      <c r="J74" s="180">
        <v>0</v>
      </c>
      <c r="K74" s="181"/>
      <c r="L74" s="182"/>
      <c r="M74" s="29"/>
      <c r="N74" s="26">
        <v>0</v>
      </c>
      <c r="O74" s="18">
        <v>0</v>
      </c>
    </row>
    <row r="75" spans="1:15" x14ac:dyDescent="0.25">
      <c r="A75" s="2">
        <v>3235</v>
      </c>
      <c r="B75" s="175" t="s">
        <v>16</v>
      </c>
      <c r="C75" s="176"/>
      <c r="D75" s="176"/>
      <c r="E75" s="177"/>
      <c r="F75" s="57">
        <v>0</v>
      </c>
      <c r="G75" s="180">
        <v>0</v>
      </c>
      <c r="H75" s="181"/>
      <c r="I75" s="182"/>
      <c r="J75" s="180">
        <v>0</v>
      </c>
      <c r="K75" s="181"/>
      <c r="L75" s="182"/>
      <c r="M75" s="29"/>
      <c r="N75" s="26">
        <v>0</v>
      </c>
      <c r="O75" s="18">
        <v>0</v>
      </c>
    </row>
    <row r="76" spans="1:15" x14ac:dyDescent="0.25">
      <c r="A76" s="2">
        <v>3236</v>
      </c>
      <c r="B76" s="150" t="s">
        <v>54</v>
      </c>
      <c r="C76" s="148"/>
      <c r="D76" s="148"/>
      <c r="E76" s="149"/>
      <c r="F76" s="61">
        <v>350.39</v>
      </c>
      <c r="G76" s="192">
        <v>0</v>
      </c>
      <c r="H76" s="193"/>
      <c r="I76" s="13"/>
      <c r="J76" s="192">
        <v>0</v>
      </c>
      <c r="K76" s="193"/>
      <c r="L76" s="12"/>
      <c r="M76" s="28"/>
      <c r="N76" s="26">
        <f t="shared" si="6"/>
        <v>0</v>
      </c>
      <c r="O76" s="18">
        <v>0</v>
      </c>
    </row>
    <row r="77" spans="1:15" x14ac:dyDescent="0.25">
      <c r="A77" s="2">
        <v>3237</v>
      </c>
      <c r="B77" s="175" t="s">
        <v>18</v>
      </c>
      <c r="C77" s="176"/>
      <c r="D77" s="176"/>
      <c r="E77" s="177"/>
      <c r="F77" s="57">
        <v>135.55000000000001</v>
      </c>
      <c r="G77" s="166">
        <v>0</v>
      </c>
      <c r="H77" s="179"/>
      <c r="I77" s="167"/>
      <c r="J77" s="180">
        <v>0</v>
      </c>
      <c r="K77" s="181"/>
      <c r="L77" s="182"/>
      <c r="M77" s="29"/>
      <c r="N77" s="26">
        <f t="shared" si="6"/>
        <v>0</v>
      </c>
      <c r="O77" s="18">
        <v>0</v>
      </c>
    </row>
    <row r="78" spans="1:15" x14ac:dyDescent="0.25">
      <c r="A78" s="2">
        <v>3239</v>
      </c>
      <c r="B78" s="175" t="s">
        <v>20</v>
      </c>
      <c r="C78" s="176"/>
      <c r="D78" s="176"/>
      <c r="E78" s="177"/>
      <c r="F78" s="57">
        <v>0</v>
      </c>
      <c r="G78" s="180">
        <v>27400</v>
      </c>
      <c r="H78" s="181"/>
      <c r="I78" s="182"/>
      <c r="J78" s="180">
        <v>0</v>
      </c>
      <c r="K78" s="181"/>
      <c r="L78" s="182"/>
      <c r="M78" s="29"/>
      <c r="N78" s="26">
        <v>0</v>
      </c>
      <c r="O78" s="18">
        <f t="shared" si="7"/>
        <v>0</v>
      </c>
    </row>
    <row r="79" spans="1:15" x14ac:dyDescent="0.25">
      <c r="A79" s="2">
        <v>3241</v>
      </c>
      <c r="B79" s="175" t="s">
        <v>57</v>
      </c>
      <c r="C79" s="176"/>
      <c r="D79" s="176"/>
      <c r="E79" s="177"/>
      <c r="F79" s="57">
        <v>10119.52</v>
      </c>
      <c r="G79" s="180">
        <v>0</v>
      </c>
      <c r="H79" s="181"/>
      <c r="I79" s="182"/>
      <c r="J79" s="180">
        <v>1109.5999999999999</v>
      </c>
      <c r="K79" s="181"/>
      <c r="L79" s="182"/>
      <c r="M79" s="29"/>
      <c r="N79" s="26">
        <f t="shared" si="6"/>
        <v>10.964946954005722</v>
      </c>
      <c r="O79" s="18">
        <v>0</v>
      </c>
    </row>
    <row r="80" spans="1:15" x14ac:dyDescent="0.25">
      <c r="A80" s="2">
        <v>3292</v>
      </c>
      <c r="B80" s="175" t="s">
        <v>22</v>
      </c>
      <c r="C80" s="176"/>
      <c r="D80" s="176"/>
      <c r="E80" s="177"/>
      <c r="F80" s="57">
        <v>632.22</v>
      </c>
      <c r="G80" s="180">
        <v>0</v>
      </c>
      <c r="H80" s="181"/>
      <c r="I80" s="182"/>
      <c r="J80" s="180">
        <v>0</v>
      </c>
      <c r="K80" s="181"/>
      <c r="L80" s="182"/>
      <c r="M80" s="29"/>
      <c r="N80" s="26">
        <f t="shared" si="6"/>
        <v>0</v>
      </c>
      <c r="O80" s="18">
        <v>0</v>
      </c>
    </row>
    <row r="81" spans="1:16" x14ac:dyDescent="0.25">
      <c r="A81" s="2">
        <v>3293</v>
      </c>
      <c r="B81" s="175" t="s">
        <v>23</v>
      </c>
      <c r="C81" s="176"/>
      <c r="D81" s="176"/>
      <c r="E81" s="177"/>
      <c r="F81" s="57">
        <v>0</v>
      </c>
      <c r="G81" s="180">
        <v>1000</v>
      </c>
      <c r="H81" s="181"/>
      <c r="I81" s="182"/>
      <c r="J81" s="180">
        <v>656.2</v>
      </c>
      <c r="K81" s="181"/>
      <c r="L81" s="182"/>
      <c r="M81" s="29"/>
      <c r="N81" s="26">
        <v>0</v>
      </c>
      <c r="O81" s="18">
        <f t="shared" si="7"/>
        <v>65.62</v>
      </c>
    </row>
    <row r="82" spans="1:16" x14ac:dyDescent="0.25">
      <c r="A82" s="2">
        <v>3295</v>
      </c>
      <c r="B82" s="175" t="s">
        <v>25</v>
      </c>
      <c r="C82" s="176"/>
      <c r="D82" s="176"/>
      <c r="E82" s="177"/>
      <c r="F82" s="57">
        <v>734.96</v>
      </c>
      <c r="G82" s="180">
        <v>0</v>
      </c>
      <c r="H82" s="181"/>
      <c r="I82" s="182"/>
      <c r="J82" s="180">
        <v>99.55</v>
      </c>
      <c r="K82" s="181"/>
      <c r="L82" s="182"/>
      <c r="M82" s="29"/>
      <c r="N82" s="26">
        <f t="shared" si="6"/>
        <v>13.544954827473605</v>
      </c>
      <c r="O82" s="18">
        <v>0</v>
      </c>
    </row>
    <row r="83" spans="1:16" x14ac:dyDescent="0.25">
      <c r="A83" s="2">
        <v>3296</v>
      </c>
      <c r="B83" s="175" t="s">
        <v>26</v>
      </c>
      <c r="C83" s="176"/>
      <c r="D83" s="176"/>
      <c r="E83" s="177"/>
      <c r="F83" s="124">
        <v>5479.91</v>
      </c>
      <c r="G83" s="180">
        <v>0</v>
      </c>
      <c r="H83" s="181"/>
      <c r="I83" s="182"/>
      <c r="J83" s="180">
        <v>0</v>
      </c>
      <c r="K83" s="181"/>
      <c r="L83" s="182"/>
      <c r="M83" s="29"/>
      <c r="N83" s="26">
        <f t="shared" si="6"/>
        <v>0</v>
      </c>
      <c r="O83" s="18">
        <v>0</v>
      </c>
    </row>
    <row r="84" spans="1:16" x14ac:dyDescent="0.25">
      <c r="A84" s="2">
        <v>3299</v>
      </c>
      <c r="B84" s="175" t="s">
        <v>27</v>
      </c>
      <c r="C84" s="176"/>
      <c r="D84" s="176"/>
      <c r="E84" s="177"/>
      <c r="F84" s="57">
        <v>0</v>
      </c>
      <c r="G84" s="180">
        <v>0</v>
      </c>
      <c r="H84" s="181"/>
      <c r="I84" s="182"/>
      <c r="J84" s="180">
        <v>0</v>
      </c>
      <c r="K84" s="181"/>
      <c r="L84" s="182"/>
      <c r="M84" s="29"/>
      <c r="N84" s="26">
        <v>0</v>
      </c>
      <c r="O84" s="18">
        <v>0</v>
      </c>
    </row>
    <row r="85" spans="1:16" x14ac:dyDescent="0.25">
      <c r="A85" s="2">
        <v>3431</v>
      </c>
      <c r="B85" s="150" t="s">
        <v>28</v>
      </c>
      <c r="C85" s="148"/>
      <c r="D85" s="148"/>
      <c r="E85" s="149"/>
      <c r="F85" s="57">
        <v>7.9</v>
      </c>
      <c r="G85" s="11">
        <v>0</v>
      </c>
      <c r="H85" s="12"/>
      <c r="I85" s="13"/>
      <c r="J85" s="192">
        <v>0</v>
      </c>
      <c r="K85" s="193"/>
      <c r="L85" s="13"/>
      <c r="M85" s="29"/>
      <c r="N85" s="26">
        <f t="shared" si="6"/>
        <v>0</v>
      </c>
      <c r="O85" s="18">
        <v>0</v>
      </c>
    </row>
    <row r="86" spans="1:16" x14ac:dyDescent="0.25">
      <c r="A86" s="2">
        <v>3433</v>
      </c>
      <c r="B86" s="150" t="s">
        <v>29</v>
      </c>
      <c r="C86" s="148"/>
      <c r="D86" s="148"/>
      <c r="E86" s="149"/>
      <c r="F86" s="57">
        <v>2056.69</v>
      </c>
      <c r="G86" s="62">
        <v>0</v>
      </c>
      <c r="H86" s="63"/>
      <c r="I86" s="64"/>
      <c r="J86" s="65">
        <v>0</v>
      </c>
      <c r="K86" s="57"/>
      <c r="L86" s="64"/>
      <c r="M86" s="64"/>
      <c r="N86" s="60">
        <f t="shared" si="6"/>
        <v>0</v>
      </c>
      <c r="O86" s="18">
        <v>0</v>
      </c>
    </row>
    <row r="87" spans="1:16" x14ac:dyDescent="0.25">
      <c r="A87" s="2">
        <v>4221</v>
      </c>
      <c r="B87" s="175" t="s">
        <v>35</v>
      </c>
      <c r="C87" s="176"/>
      <c r="D87" s="176"/>
      <c r="E87" s="177"/>
      <c r="F87" s="57"/>
      <c r="G87" s="180">
        <v>0</v>
      </c>
      <c r="H87" s="181"/>
      <c r="I87" s="182"/>
      <c r="J87" s="180">
        <v>0</v>
      </c>
      <c r="K87" s="181"/>
      <c r="L87" s="182"/>
      <c r="M87" s="29"/>
      <c r="N87" s="26">
        <v>0</v>
      </c>
      <c r="O87" s="18">
        <v>0</v>
      </c>
    </row>
    <row r="88" spans="1:16" x14ac:dyDescent="0.25">
      <c r="A88" s="2">
        <v>4223</v>
      </c>
      <c r="B88" s="150" t="s">
        <v>63</v>
      </c>
      <c r="C88" s="148"/>
      <c r="D88" s="148"/>
      <c r="E88" s="149"/>
      <c r="F88" s="57">
        <v>1201.1500000000001</v>
      </c>
      <c r="G88" s="62">
        <v>0</v>
      </c>
      <c r="H88" s="63"/>
      <c r="I88" s="64"/>
      <c r="J88" s="62">
        <v>1540</v>
      </c>
      <c r="K88" s="63"/>
      <c r="L88" s="64"/>
      <c r="M88" s="64"/>
      <c r="N88" s="60">
        <f t="shared" si="6"/>
        <v>128.21046497106937</v>
      </c>
      <c r="O88" s="18">
        <v>0</v>
      </c>
    </row>
    <row r="89" spans="1:16" x14ac:dyDescent="0.25">
      <c r="A89" s="2">
        <v>4241</v>
      </c>
      <c r="B89" s="150" t="s">
        <v>36</v>
      </c>
      <c r="C89" s="148"/>
      <c r="D89" s="148"/>
      <c r="E89" s="149"/>
      <c r="F89" s="57">
        <v>0</v>
      </c>
      <c r="G89" s="180">
        <v>700</v>
      </c>
      <c r="H89" s="181"/>
      <c r="I89" s="182"/>
      <c r="J89" s="180">
        <v>0</v>
      </c>
      <c r="K89" s="181"/>
      <c r="L89" s="182"/>
      <c r="M89" s="29"/>
      <c r="N89" s="26">
        <v>0</v>
      </c>
      <c r="O89" s="18">
        <f t="shared" si="7"/>
        <v>0</v>
      </c>
    </row>
    <row r="90" spans="1:16" x14ac:dyDescent="0.25">
      <c r="A90" s="97"/>
      <c r="B90" s="169" t="s">
        <v>64</v>
      </c>
      <c r="C90" s="170"/>
      <c r="D90" s="170"/>
      <c r="E90" s="171"/>
      <c r="F90" s="66">
        <f>SUM(F61:F89)</f>
        <v>596562.12</v>
      </c>
      <c r="G90" s="207">
        <f>SUM(G61:G89)</f>
        <v>1286100</v>
      </c>
      <c r="H90" s="208"/>
      <c r="I90" s="208"/>
      <c r="J90" s="207">
        <f>SUM(J61:J89)</f>
        <v>618093.1</v>
      </c>
      <c r="K90" s="208"/>
      <c r="L90" s="209"/>
      <c r="M90" s="32"/>
      <c r="N90" s="34">
        <f>(J90/F90)*100</f>
        <v>103.60917652632722</v>
      </c>
      <c r="O90" s="23">
        <f>(J90/G90)*100</f>
        <v>48.059489930798534</v>
      </c>
    </row>
    <row r="91" spans="1:16" x14ac:dyDescent="0.25">
      <c r="A91" s="74">
        <v>6361</v>
      </c>
      <c r="B91" s="159" t="s">
        <v>73</v>
      </c>
      <c r="C91" s="160"/>
      <c r="D91" s="160"/>
      <c r="E91" s="160"/>
      <c r="F91" s="88"/>
      <c r="G91" s="87">
        <v>1250000</v>
      </c>
      <c r="H91" s="85"/>
      <c r="I91" s="85"/>
      <c r="J91" s="129">
        <v>23195.54</v>
      </c>
      <c r="K91" s="85"/>
      <c r="L91" s="85"/>
      <c r="M91" s="86"/>
      <c r="N91" s="103">
        <v>0</v>
      </c>
      <c r="O91" s="102">
        <v>0</v>
      </c>
    </row>
    <row r="92" spans="1:16" x14ac:dyDescent="0.25">
      <c r="A92" s="2">
        <v>6362</v>
      </c>
      <c r="B92" s="161" t="s">
        <v>74</v>
      </c>
      <c r="C92" s="162"/>
      <c r="D92" s="162"/>
      <c r="E92" s="162"/>
      <c r="F92" s="88"/>
      <c r="G92" s="87">
        <v>600</v>
      </c>
      <c r="H92" s="85"/>
      <c r="I92" s="85"/>
      <c r="J92" s="129">
        <v>0</v>
      </c>
      <c r="K92" s="85"/>
      <c r="L92" s="85"/>
      <c r="M92" s="86"/>
      <c r="N92" s="103">
        <v>0</v>
      </c>
      <c r="O92" s="102">
        <v>0</v>
      </c>
    </row>
    <row r="93" spans="1:16" x14ac:dyDescent="0.25">
      <c r="A93" s="2">
        <v>6381</v>
      </c>
      <c r="B93" s="163" t="s">
        <v>75</v>
      </c>
      <c r="C93" s="163"/>
      <c r="D93" s="163"/>
      <c r="E93" s="163"/>
      <c r="F93" s="88"/>
      <c r="G93" s="87">
        <v>10000</v>
      </c>
      <c r="H93" s="85"/>
      <c r="I93" s="85"/>
      <c r="J93" s="129">
        <v>0</v>
      </c>
      <c r="K93" s="85"/>
      <c r="L93" s="85"/>
      <c r="M93" s="86"/>
      <c r="N93" s="103">
        <v>0</v>
      </c>
      <c r="O93" s="102">
        <v>0</v>
      </c>
    </row>
    <row r="94" spans="1:16" x14ac:dyDescent="0.25">
      <c r="A94" s="2">
        <v>9221</v>
      </c>
      <c r="B94" s="148" t="s">
        <v>67</v>
      </c>
      <c r="C94" s="148"/>
      <c r="D94" s="148"/>
      <c r="E94" s="149"/>
      <c r="F94" s="88"/>
      <c r="G94" s="87">
        <v>25500</v>
      </c>
      <c r="H94" s="85"/>
      <c r="I94" s="85"/>
      <c r="J94" s="129">
        <v>0</v>
      </c>
      <c r="K94" s="85"/>
      <c r="L94" s="85"/>
      <c r="M94" s="86"/>
      <c r="N94" s="103">
        <v>0</v>
      </c>
      <c r="O94" s="102">
        <v>0</v>
      </c>
    </row>
    <row r="95" spans="1:16" x14ac:dyDescent="0.25">
      <c r="A95" s="107"/>
      <c r="B95" s="147" t="s">
        <v>68</v>
      </c>
      <c r="C95" s="142"/>
      <c r="D95" s="142"/>
      <c r="E95" s="142"/>
      <c r="F95" s="108">
        <f>SUM(A95:E95)</f>
        <v>0</v>
      </c>
      <c r="G95" s="109">
        <f>SUM(G91:G94)</f>
        <v>1286100</v>
      </c>
      <c r="H95" s="110"/>
      <c r="I95" s="110"/>
      <c r="J95" s="111">
        <f>SUM(J91:J94)</f>
        <v>23195.54</v>
      </c>
      <c r="K95" s="110"/>
      <c r="L95" s="110"/>
      <c r="M95" s="112"/>
      <c r="N95" s="113"/>
      <c r="O95" s="114"/>
    </row>
    <row r="96" spans="1:16" x14ac:dyDescent="0.25">
      <c r="A96" s="136" t="s">
        <v>46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17"/>
    </row>
    <row r="97" spans="1:16" x14ac:dyDescent="0.25">
      <c r="A97" s="2">
        <v>3811</v>
      </c>
      <c r="B97" s="175" t="s">
        <v>47</v>
      </c>
      <c r="C97" s="176"/>
      <c r="D97" s="176"/>
      <c r="E97" s="177"/>
      <c r="F97" s="42">
        <v>0</v>
      </c>
      <c r="G97" s="180">
        <v>5280</v>
      </c>
      <c r="H97" s="181"/>
      <c r="I97" s="182"/>
      <c r="J97" s="180">
        <v>264</v>
      </c>
      <c r="K97" s="181"/>
      <c r="L97" s="182"/>
      <c r="M97" s="29"/>
      <c r="N97" s="26">
        <v>0</v>
      </c>
      <c r="O97" s="18">
        <v>0</v>
      </c>
    </row>
    <row r="98" spans="1:16" x14ac:dyDescent="0.25">
      <c r="A98" s="95"/>
      <c r="B98" s="169" t="s">
        <v>64</v>
      </c>
      <c r="C98" s="170"/>
      <c r="D98" s="170"/>
      <c r="E98" s="171"/>
      <c r="F98" s="70">
        <f>SUM(F97)</f>
        <v>0</v>
      </c>
      <c r="G98" s="210">
        <f>SUM(G97)</f>
        <v>5280</v>
      </c>
      <c r="H98" s="211"/>
      <c r="I98" s="212"/>
      <c r="J98" s="210">
        <f>SUM(J97)</f>
        <v>264</v>
      </c>
      <c r="K98" s="211"/>
      <c r="L98" s="212"/>
      <c r="M98" s="30"/>
      <c r="N98" s="34">
        <f>SUM(N97)</f>
        <v>0</v>
      </c>
      <c r="O98" s="23">
        <f>SUM(O97)</f>
        <v>0</v>
      </c>
    </row>
    <row r="99" spans="1:16" ht="14.25" customHeight="1" x14ac:dyDescent="0.25">
      <c r="A99" s="2">
        <v>6631</v>
      </c>
      <c r="B99" s="150" t="s">
        <v>47</v>
      </c>
      <c r="C99" s="148"/>
      <c r="D99" s="148"/>
      <c r="E99" s="149"/>
      <c r="F99" s="81"/>
      <c r="G99" s="87">
        <v>3000</v>
      </c>
      <c r="H99" s="84"/>
      <c r="I99" s="122"/>
      <c r="J99" s="129">
        <v>5247.64</v>
      </c>
      <c r="K99" s="84"/>
      <c r="L99" s="122"/>
      <c r="M99" s="123"/>
      <c r="N99" s="131">
        <v>0</v>
      </c>
      <c r="O99" s="132">
        <v>0</v>
      </c>
    </row>
    <row r="100" spans="1:16" ht="14.25" customHeight="1" x14ac:dyDescent="0.25">
      <c r="A100" s="2">
        <v>9221</v>
      </c>
      <c r="B100" s="150" t="s">
        <v>67</v>
      </c>
      <c r="C100" s="148"/>
      <c r="D100" s="148"/>
      <c r="E100" s="149"/>
      <c r="F100" s="81"/>
      <c r="G100" s="87">
        <v>2280</v>
      </c>
      <c r="H100" s="84"/>
      <c r="I100" s="122"/>
      <c r="J100" s="129">
        <v>0</v>
      </c>
      <c r="K100" s="84"/>
      <c r="L100" s="122"/>
      <c r="M100" s="123"/>
      <c r="N100" s="131">
        <v>0</v>
      </c>
      <c r="O100" s="132">
        <v>0</v>
      </c>
    </row>
    <row r="101" spans="1:16" ht="14.25" customHeight="1" x14ac:dyDescent="0.25">
      <c r="A101" s="74"/>
      <c r="B101" s="142" t="s">
        <v>68</v>
      </c>
      <c r="C101" s="142"/>
      <c r="D101" s="142"/>
      <c r="E101" s="142"/>
      <c r="F101" s="113"/>
      <c r="G101" s="125">
        <f>SUM(G99:G100)</f>
        <v>5280</v>
      </c>
      <c r="H101" s="109"/>
      <c r="I101" s="115"/>
      <c r="J101" s="109">
        <f>SUM(J99:J100)</f>
        <v>5247.64</v>
      </c>
      <c r="K101" s="109"/>
      <c r="L101" s="115"/>
      <c r="M101" s="115"/>
      <c r="N101" s="111"/>
      <c r="O101" s="125"/>
    </row>
    <row r="102" spans="1:16" x14ac:dyDescent="0.25">
      <c r="A102" s="136" t="s">
        <v>48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8"/>
      <c r="P102" s="17"/>
    </row>
    <row r="103" spans="1:16" x14ac:dyDescent="0.25">
      <c r="A103" s="213" t="s">
        <v>51</v>
      </c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91"/>
      <c r="P103" s="17"/>
    </row>
    <row r="104" spans="1:16" x14ac:dyDescent="0.25">
      <c r="A104" s="2">
        <v>3111</v>
      </c>
      <c r="B104" s="175" t="s">
        <v>49</v>
      </c>
      <c r="C104" s="176"/>
      <c r="D104" s="176"/>
      <c r="E104" s="177"/>
      <c r="F104" s="57">
        <v>9229.31</v>
      </c>
      <c r="G104" s="180">
        <v>26000</v>
      </c>
      <c r="H104" s="181"/>
      <c r="I104" s="182"/>
      <c r="J104" s="180">
        <v>12649.95</v>
      </c>
      <c r="K104" s="181"/>
      <c r="L104" s="182"/>
      <c r="M104" s="29"/>
      <c r="N104" s="26">
        <f t="shared" ref="N104:N107" si="8">(J104/F104)*100</f>
        <v>137.06279234308957</v>
      </c>
      <c r="O104" s="18">
        <f t="shared" ref="O104:O107" si="9">(J104/G104)*100</f>
        <v>48.653653846153851</v>
      </c>
    </row>
    <row r="105" spans="1:16" x14ac:dyDescent="0.25">
      <c r="A105" s="2">
        <v>3121</v>
      </c>
      <c r="B105" s="175" t="s">
        <v>3</v>
      </c>
      <c r="C105" s="176"/>
      <c r="D105" s="176"/>
      <c r="E105" s="177"/>
      <c r="F105" s="57">
        <v>663.61</v>
      </c>
      <c r="G105" s="180">
        <v>2000</v>
      </c>
      <c r="H105" s="181"/>
      <c r="I105" s="182"/>
      <c r="J105" s="180">
        <v>995.4</v>
      </c>
      <c r="K105" s="181"/>
      <c r="L105" s="182"/>
      <c r="M105" s="29"/>
      <c r="N105" s="26">
        <f t="shared" si="8"/>
        <v>149.9977396362321</v>
      </c>
      <c r="O105" s="18">
        <f t="shared" si="9"/>
        <v>49.769999999999996</v>
      </c>
    </row>
    <row r="106" spans="1:16" x14ac:dyDescent="0.25">
      <c r="A106" s="2">
        <v>3132</v>
      </c>
      <c r="B106" s="175" t="s">
        <v>50</v>
      </c>
      <c r="C106" s="176"/>
      <c r="D106" s="176"/>
      <c r="E106" s="177"/>
      <c r="F106" s="57">
        <v>1515.26</v>
      </c>
      <c r="G106" s="180">
        <v>4290</v>
      </c>
      <c r="H106" s="181"/>
      <c r="I106" s="182"/>
      <c r="J106" s="180">
        <v>2087.3000000000002</v>
      </c>
      <c r="K106" s="181"/>
      <c r="L106" s="182"/>
      <c r="M106" s="29"/>
      <c r="N106" s="26">
        <f t="shared" si="8"/>
        <v>137.75193696131359</v>
      </c>
      <c r="O106" s="18">
        <f t="shared" si="9"/>
        <v>48.655011655011663</v>
      </c>
    </row>
    <row r="107" spans="1:16" x14ac:dyDescent="0.25">
      <c r="A107" s="2">
        <v>3212</v>
      </c>
      <c r="B107" s="150" t="s">
        <v>5</v>
      </c>
      <c r="C107" s="148"/>
      <c r="D107" s="148"/>
      <c r="E107" s="149"/>
      <c r="F107" s="57">
        <v>275.43</v>
      </c>
      <c r="G107" s="11">
        <v>1200</v>
      </c>
      <c r="H107" s="12">
        <v>6000</v>
      </c>
      <c r="I107" s="13">
        <f>SUM(G107:H107)</f>
        <v>7200</v>
      </c>
      <c r="J107" s="192">
        <v>531.52</v>
      </c>
      <c r="K107" s="193"/>
      <c r="L107" s="13"/>
      <c r="M107" s="29"/>
      <c r="N107" s="26">
        <f t="shared" si="8"/>
        <v>192.97825218748866</v>
      </c>
      <c r="O107" s="18">
        <f t="shared" si="9"/>
        <v>44.293333333333337</v>
      </c>
    </row>
    <row r="108" spans="1:16" x14ac:dyDescent="0.25">
      <c r="A108" s="98"/>
      <c r="B108" s="183" t="s">
        <v>65</v>
      </c>
      <c r="C108" s="184"/>
      <c r="D108" s="184"/>
      <c r="E108" s="185"/>
      <c r="F108" s="58">
        <f>SUM(F104:F107)</f>
        <v>11683.61</v>
      </c>
      <c r="G108" s="186">
        <f>G104+G105+G106+G107</f>
        <v>33490</v>
      </c>
      <c r="H108" s="228"/>
      <c r="I108" s="229"/>
      <c r="J108" s="186">
        <f>J104+J105+J106+J107</f>
        <v>16264.170000000002</v>
      </c>
      <c r="K108" s="228"/>
      <c r="L108" s="229"/>
      <c r="M108" s="78"/>
      <c r="N108" s="51">
        <f>SUM(N104:N107)</f>
        <v>617.79072112812401</v>
      </c>
      <c r="O108" s="24">
        <f>SUM(O104:O107)</f>
        <v>191.37199883449887</v>
      </c>
    </row>
    <row r="109" spans="1:16" x14ac:dyDescent="0.25">
      <c r="A109" s="153" t="s">
        <v>52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5"/>
    </row>
    <row r="110" spans="1:16" x14ac:dyDescent="0.25">
      <c r="A110" s="2">
        <v>3222</v>
      </c>
      <c r="B110" s="175" t="s">
        <v>31</v>
      </c>
      <c r="C110" s="176"/>
      <c r="D110" s="176"/>
      <c r="E110" s="177"/>
      <c r="F110" s="42">
        <v>2428.0300000000002</v>
      </c>
      <c r="G110" s="180">
        <v>3052.62</v>
      </c>
      <c r="H110" s="181"/>
      <c r="I110" s="182"/>
      <c r="J110" s="180">
        <v>1928.51</v>
      </c>
      <c r="K110" s="181"/>
      <c r="L110" s="182"/>
      <c r="M110" s="29"/>
      <c r="N110" s="26">
        <f t="shared" ref="N110" si="10">(J110/F110)*100</f>
        <v>79.426942830195671</v>
      </c>
      <c r="O110" s="18">
        <f t="shared" ref="O110" si="11">(J110/G110)*100</f>
        <v>63.175567217668757</v>
      </c>
    </row>
    <row r="111" spans="1:16" x14ac:dyDescent="0.25">
      <c r="A111" s="100"/>
      <c r="B111" s="183" t="s">
        <v>65</v>
      </c>
      <c r="C111" s="184"/>
      <c r="D111" s="184"/>
      <c r="E111" s="185"/>
      <c r="F111" s="77">
        <f>F110</f>
        <v>2428.0300000000002</v>
      </c>
      <c r="G111" s="77">
        <f>G110</f>
        <v>3052.62</v>
      </c>
      <c r="H111" s="77"/>
      <c r="I111" s="77"/>
      <c r="J111" s="230">
        <f>J110</f>
        <v>1928.51</v>
      </c>
      <c r="K111" s="230"/>
      <c r="L111" s="77"/>
      <c r="M111" s="77"/>
      <c r="N111" s="79">
        <f>N110</f>
        <v>79.426942830195671</v>
      </c>
      <c r="O111" s="24">
        <f>SUM(O110)</f>
        <v>63.175567217668757</v>
      </c>
    </row>
    <row r="112" spans="1:16" ht="15" customHeight="1" x14ac:dyDescent="0.25">
      <c r="A112" s="101"/>
      <c r="B112" s="217" t="s">
        <v>65</v>
      </c>
      <c r="C112" s="217"/>
      <c r="D112" s="217"/>
      <c r="E112" s="217"/>
      <c r="F112" s="22">
        <f>F111</f>
        <v>2428.0300000000002</v>
      </c>
      <c r="G112" s="218">
        <f>G108+G111</f>
        <v>36542.620000000003</v>
      </c>
      <c r="H112" s="219"/>
      <c r="I112" s="220"/>
      <c r="J112" s="221">
        <f>J108+J111</f>
        <v>18192.68</v>
      </c>
      <c r="K112" s="222"/>
      <c r="L112" s="223"/>
      <c r="M112" s="76"/>
      <c r="N112" s="75">
        <f>N108+N111</f>
        <v>697.21766395831969</v>
      </c>
      <c r="O112" s="22">
        <f>O108+O111</f>
        <v>254.54756605216761</v>
      </c>
    </row>
    <row r="113" spans="1:16" x14ac:dyDescent="0.25">
      <c r="A113" s="89"/>
      <c r="B113" s="89"/>
      <c r="C113" s="89"/>
      <c r="D113" s="89"/>
      <c r="E113" s="89"/>
      <c r="G113" s="21"/>
      <c r="J113" s="231"/>
      <c r="K113" s="231"/>
      <c r="O113" s="10"/>
    </row>
    <row r="114" spans="1:16" ht="21.75" customHeight="1" x14ac:dyDescent="0.25">
      <c r="A114" s="143" t="s">
        <v>76</v>
      </c>
      <c r="B114" s="143"/>
      <c r="C114" s="143"/>
      <c r="D114" s="143"/>
      <c r="E114" s="144"/>
      <c r="F114" s="126"/>
      <c r="G114" s="224">
        <f>G35+G46+G56+G90+G98+G112</f>
        <v>1441464.7200000002</v>
      </c>
      <c r="H114" s="225"/>
      <c r="I114" s="127"/>
      <c r="J114" s="226">
        <f>J35+J46+J56+J90+J98+J112</f>
        <v>698157.81</v>
      </c>
      <c r="K114" s="227"/>
      <c r="L114" s="127"/>
      <c r="M114" s="127"/>
      <c r="N114" s="128">
        <f>N35+N46+N56+N90+N98+N112</f>
        <v>995.95153675484232</v>
      </c>
      <c r="O114" s="128">
        <f>O35+O46+O56+O90+O98+O112</f>
        <v>398.01242392455532</v>
      </c>
    </row>
    <row r="115" spans="1:16" ht="21.75" customHeight="1" x14ac:dyDescent="0.25">
      <c r="A115" s="145" t="s">
        <v>77</v>
      </c>
      <c r="B115" s="145"/>
      <c r="C115" s="145"/>
      <c r="D115" s="145"/>
      <c r="E115" s="146"/>
      <c r="F115" s="73"/>
      <c r="G115" s="151">
        <f>G35+G49+G59+G95+G101+G112</f>
        <v>1441464.7200000002</v>
      </c>
      <c r="H115" s="152"/>
      <c r="I115" s="25"/>
      <c r="J115" s="215">
        <f>J99+J113</f>
        <v>5247.64</v>
      </c>
      <c r="K115" s="216"/>
      <c r="L115" s="25"/>
      <c r="M115" s="25"/>
      <c r="N115" s="52">
        <f>N99+N113</f>
        <v>0</v>
      </c>
      <c r="O115" s="90">
        <f>O99+O113</f>
        <v>0</v>
      </c>
    </row>
    <row r="116" spans="1:16" x14ac:dyDescent="0.25">
      <c r="F116" s="21"/>
      <c r="N116" s="21"/>
      <c r="O116" s="17"/>
    </row>
    <row r="117" spans="1:16" x14ac:dyDescent="0.25">
      <c r="O117" s="17"/>
    </row>
    <row r="118" spans="1:16" x14ac:dyDescent="0.25">
      <c r="O118" s="17"/>
    </row>
    <row r="119" spans="1:16" x14ac:dyDescent="0.25">
      <c r="O119" s="17"/>
    </row>
    <row r="120" spans="1:16" x14ac:dyDescent="0.25">
      <c r="O120" s="17"/>
      <c r="P120" s="17"/>
    </row>
    <row r="121" spans="1:16" x14ac:dyDescent="0.25">
      <c r="O121" s="17"/>
      <c r="P121" s="17"/>
    </row>
    <row r="122" spans="1:16" x14ac:dyDescent="0.25">
      <c r="O122" s="17"/>
      <c r="P122" s="17"/>
    </row>
    <row r="123" spans="1:16" x14ac:dyDescent="0.25">
      <c r="O123" s="17"/>
      <c r="P123" s="17"/>
    </row>
    <row r="124" spans="1:16" x14ac:dyDescent="0.25">
      <c r="O124" s="17"/>
      <c r="P124" s="17"/>
    </row>
    <row r="125" spans="1:16" x14ac:dyDescent="0.25">
      <c r="O125" s="17"/>
      <c r="P125" s="17"/>
    </row>
    <row r="126" spans="1:16" x14ac:dyDescent="0.25">
      <c r="O126" s="17"/>
      <c r="P126" s="17"/>
    </row>
    <row r="127" spans="1:16" x14ac:dyDescent="0.25">
      <c r="O127" s="17"/>
      <c r="P127" s="17"/>
    </row>
    <row r="128" spans="1:16" x14ac:dyDescent="0.25">
      <c r="O128" s="17"/>
      <c r="P128" s="17"/>
    </row>
    <row r="129" spans="15:16" x14ac:dyDescent="0.25">
      <c r="O129" s="17"/>
      <c r="P129" s="17"/>
    </row>
    <row r="130" spans="15:16" x14ac:dyDescent="0.25">
      <c r="O130" s="17"/>
      <c r="P130" s="17"/>
    </row>
    <row r="131" spans="15:16" x14ac:dyDescent="0.25">
      <c r="O131" s="17"/>
      <c r="P131" s="17"/>
    </row>
    <row r="132" spans="15:16" x14ac:dyDescent="0.25">
      <c r="O132" s="17"/>
      <c r="P132" s="17"/>
    </row>
    <row r="133" spans="15:16" x14ac:dyDescent="0.25">
      <c r="O133" s="17"/>
      <c r="P133" s="17"/>
    </row>
    <row r="134" spans="15:16" x14ac:dyDescent="0.25">
      <c r="O134" s="17"/>
      <c r="P134" s="17"/>
    </row>
    <row r="135" spans="15:16" x14ac:dyDescent="0.25">
      <c r="O135" s="17"/>
      <c r="P135" s="17"/>
    </row>
    <row r="136" spans="15:16" x14ac:dyDescent="0.25">
      <c r="O136" s="17"/>
      <c r="P136" s="17"/>
    </row>
    <row r="137" spans="15:16" x14ac:dyDescent="0.25">
      <c r="O137" s="17"/>
      <c r="P137" s="17"/>
    </row>
    <row r="138" spans="15:16" x14ac:dyDescent="0.25">
      <c r="O138" s="17"/>
      <c r="P138" s="17"/>
    </row>
    <row r="139" spans="15:16" x14ac:dyDescent="0.25">
      <c r="O139" s="17"/>
      <c r="P139" s="17"/>
    </row>
    <row r="140" spans="15:16" x14ac:dyDescent="0.25">
      <c r="O140" s="17"/>
      <c r="P140" s="17"/>
    </row>
    <row r="141" spans="15:16" x14ac:dyDescent="0.25">
      <c r="O141" s="17"/>
      <c r="P141" s="17"/>
    </row>
    <row r="142" spans="15:16" x14ac:dyDescent="0.25">
      <c r="O142" s="17"/>
      <c r="P142" s="17"/>
    </row>
    <row r="143" spans="15:16" x14ac:dyDescent="0.25">
      <c r="O143" s="17"/>
      <c r="P143" s="17"/>
    </row>
    <row r="144" spans="15:16" x14ac:dyDescent="0.25">
      <c r="O144" s="17"/>
      <c r="P144" s="17"/>
    </row>
    <row r="145" spans="15:16" x14ac:dyDescent="0.25">
      <c r="O145" s="17"/>
      <c r="P145" s="17"/>
    </row>
    <row r="146" spans="15:16" x14ac:dyDescent="0.25">
      <c r="O146" s="17"/>
      <c r="P146" s="17"/>
    </row>
    <row r="147" spans="15:16" x14ac:dyDescent="0.25">
      <c r="O147" s="17"/>
      <c r="P147" s="17"/>
    </row>
    <row r="148" spans="15:16" x14ac:dyDescent="0.25">
      <c r="O148" s="17"/>
      <c r="P148" s="17"/>
    </row>
    <row r="149" spans="15:16" x14ac:dyDescent="0.25">
      <c r="O149" s="17"/>
      <c r="P149" s="17"/>
    </row>
    <row r="150" spans="15:16" x14ac:dyDescent="0.25">
      <c r="O150" s="17"/>
      <c r="P150" s="17"/>
    </row>
  </sheetData>
  <mergeCells count="272">
    <mergeCell ref="B54:E54"/>
    <mergeCell ref="J54:K54"/>
    <mergeCell ref="J115:K115"/>
    <mergeCell ref="B112:E112"/>
    <mergeCell ref="G112:I112"/>
    <mergeCell ref="J112:L112"/>
    <mergeCell ref="B52:E52"/>
    <mergeCell ref="B85:E85"/>
    <mergeCell ref="J85:K85"/>
    <mergeCell ref="G114:H114"/>
    <mergeCell ref="J114:K114"/>
    <mergeCell ref="B108:E108"/>
    <mergeCell ref="G108:I108"/>
    <mergeCell ref="J108:L108"/>
    <mergeCell ref="B111:E111"/>
    <mergeCell ref="J111:K111"/>
    <mergeCell ref="J113:K113"/>
    <mergeCell ref="B110:E110"/>
    <mergeCell ref="G110:I110"/>
    <mergeCell ref="B97:E97"/>
    <mergeCell ref="G97:I97"/>
    <mergeCell ref="J97:L97"/>
    <mergeCell ref="B98:E98"/>
    <mergeCell ref="G98:I98"/>
    <mergeCell ref="J98:L98"/>
    <mergeCell ref="J110:L110"/>
    <mergeCell ref="A103:N103"/>
    <mergeCell ref="B107:E107"/>
    <mergeCell ref="J107:K107"/>
    <mergeCell ref="B104:E104"/>
    <mergeCell ref="G104:I104"/>
    <mergeCell ref="J104:L104"/>
    <mergeCell ref="B105:E105"/>
    <mergeCell ref="G105:I105"/>
    <mergeCell ref="J105:L105"/>
    <mergeCell ref="B106:E106"/>
    <mergeCell ref="G106:I106"/>
    <mergeCell ref="J106:L106"/>
    <mergeCell ref="B90:E90"/>
    <mergeCell ref="G90:I90"/>
    <mergeCell ref="J90:L90"/>
    <mergeCell ref="B82:E82"/>
    <mergeCell ref="G82:I82"/>
    <mergeCell ref="J82:L82"/>
    <mergeCell ref="B84:E84"/>
    <mergeCell ref="G84:I84"/>
    <mergeCell ref="J84:L84"/>
    <mergeCell ref="B87:E87"/>
    <mergeCell ref="G87:I87"/>
    <mergeCell ref="J87:L87"/>
    <mergeCell ref="B83:E83"/>
    <mergeCell ref="G83:I83"/>
    <mergeCell ref="J83:L83"/>
    <mergeCell ref="B78:E78"/>
    <mergeCell ref="G78:I78"/>
    <mergeCell ref="J78:L78"/>
    <mergeCell ref="B79:E79"/>
    <mergeCell ref="G79:I79"/>
    <mergeCell ref="J79:L79"/>
    <mergeCell ref="B89:E89"/>
    <mergeCell ref="G89:I89"/>
    <mergeCell ref="J89:L89"/>
    <mergeCell ref="B80:E80"/>
    <mergeCell ref="G80:I80"/>
    <mergeCell ref="J80:L80"/>
    <mergeCell ref="B81:E81"/>
    <mergeCell ref="G81:I81"/>
    <mergeCell ref="J81:L81"/>
    <mergeCell ref="B86:E86"/>
    <mergeCell ref="B88:E88"/>
    <mergeCell ref="B75:E75"/>
    <mergeCell ref="G75:I75"/>
    <mergeCell ref="J75:L75"/>
    <mergeCell ref="B77:E77"/>
    <mergeCell ref="G77:I77"/>
    <mergeCell ref="J77:L77"/>
    <mergeCell ref="B76:E76"/>
    <mergeCell ref="J76:K76"/>
    <mergeCell ref="G76:H76"/>
    <mergeCell ref="B72:E72"/>
    <mergeCell ref="G72:I72"/>
    <mergeCell ref="J72:L72"/>
    <mergeCell ref="B73:E73"/>
    <mergeCell ref="G73:I73"/>
    <mergeCell ref="J73:L73"/>
    <mergeCell ref="B71:E71"/>
    <mergeCell ref="J71:K71"/>
    <mergeCell ref="B74:E74"/>
    <mergeCell ref="G74:I74"/>
    <mergeCell ref="J74:L74"/>
    <mergeCell ref="B67:E67"/>
    <mergeCell ref="G67:H67"/>
    <mergeCell ref="J67:L67"/>
    <mergeCell ref="B69:E69"/>
    <mergeCell ref="G69:I69"/>
    <mergeCell ref="J69:L69"/>
    <mergeCell ref="B68:E68"/>
    <mergeCell ref="J68:K68"/>
    <mergeCell ref="B70:E70"/>
    <mergeCell ref="G70:I70"/>
    <mergeCell ref="J70:L70"/>
    <mergeCell ref="B64:E64"/>
    <mergeCell ref="G64:I64"/>
    <mergeCell ref="J64:L64"/>
    <mergeCell ref="B65:E65"/>
    <mergeCell ref="G65:I65"/>
    <mergeCell ref="J65:L65"/>
    <mergeCell ref="B66:E66"/>
    <mergeCell ref="G66:I66"/>
    <mergeCell ref="J66:L66"/>
    <mergeCell ref="B56:E56"/>
    <mergeCell ref="G56:I56"/>
    <mergeCell ref="J56:L56"/>
    <mergeCell ref="B61:E61"/>
    <mergeCell ref="G61:I61"/>
    <mergeCell ref="J61:L61"/>
    <mergeCell ref="B63:E63"/>
    <mergeCell ref="G63:I63"/>
    <mergeCell ref="J63:L63"/>
    <mergeCell ref="J62:L62"/>
    <mergeCell ref="G62:I62"/>
    <mergeCell ref="B62:E62"/>
    <mergeCell ref="B22:E22"/>
    <mergeCell ref="B23:E23"/>
    <mergeCell ref="B12:E12"/>
    <mergeCell ref="B13:E13"/>
    <mergeCell ref="B14:E14"/>
    <mergeCell ref="B15:E15"/>
    <mergeCell ref="B16:E16"/>
    <mergeCell ref="B17:E17"/>
    <mergeCell ref="B6:E6"/>
    <mergeCell ref="B7:E7"/>
    <mergeCell ref="B8:E8"/>
    <mergeCell ref="B9:E9"/>
    <mergeCell ref="B10:E10"/>
    <mergeCell ref="G14:I14"/>
    <mergeCell ref="G15:I15"/>
    <mergeCell ref="G16:I16"/>
    <mergeCell ref="G10:I10"/>
    <mergeCell ref="G12:I12"/>
    <mergeCell ref="G13:I13"/>
    <mergeCell ref="B2:E2"/>
    <mergeCell ref="G2:I2"/>
    <mergeCell ref="J2:L2"/>
    <mergeCell ref="B5:E5"/>
    <mergeCell ref="J5:L5"/>
    <mergeCell ref="J6:L6"/>
    <mergeCell ref="J7:L7"/>
    <mergeCell ref="J8:L8"/>
    <mergeCell ref="J9:L9"/>
    <mergeCell ref="G5:I5"/>
    <mergeCell ref="G6:I6"/>
    <mergeCell ref="J15:L15"/>
    <mergeCell ref="J16:L16"/>
    <mergeCell ref="J17:L17"/>
    <mergeCell ref="G7:I7"/>
    <mergeCell ref="G8:I8"/>
    <mergeCell ref="J33:L33"/>
    <mergeCell ref="J34:L34"/>
    <mergeCell ref="B30:E30"/>
    <mergeCell ref="B31:E31"/>
    <mergeCell ref="B32:E32"/>
    <mergeCell ref="B33:E33"/>
    <mergeCell ref="B34:E34"/>
    <mergeCell ref="G9:I9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G34:I34"/>
    <mergeCell ref="J35:L35"/>
    <mergeCell ref="J26:L26"/>
    <mergeCell ref="J27:L27"/>
    <mergeCell ref="J28:L28"/>
    <mergeCell ref="J29:L29"/>
    <mergeCell ref="G37:H37"/>
    <mergeCell ref="J10:L10"/>
    <mergeCell ref="J12:L12"/>
    <mergeCell ref="J13:L13"/>
    <mergeCell ref="G29:I29"/>
    <mergeCell ref="G23:I23"/>
    <mergeCell ref="G24:I24"/>
    <mergeCell ref="G25:I25"/>
    <mergeCell ref="G26:I26"/>
    <mergeCell ref="G27:I27"/>
    <mergeCell ref="G28:I28"/>
    <mergeCell ref="G17:I17"/>
    <mergeCell ref="G18:I18"/>
    <mergeCell ref="G19:I19"/>
    <mergeCell ref="G20:I20"/>
    <mergeCell ref="G21:I21"/>
    <mergeCell ref="G22:I22"/>
    <mergeCell ref="J11:L11"/>
    <mergeCell ref="J14:L14"/>
    <mergeCell ref="G38:H38"/>
    <mergeCell ref="G39:H39"/>
    <mergeCell ref="G40:H40"/>
    <mergeCell ref="G41:H41"/>
    <mergeCell ref="B45:E45"/>
    <mergeCell ref="B11:E11"/>
    <mergeCell ref="G11:H11"/>
    <mergeCell ref="J30:L30"/>
    <mergeCell ref="J31:L31"/>
    <mergeCell ref="J20:L20"/>
    <mergeCell ref="J21:L21"/>
    <mergeCell ref="J22:L22"/>
    <mergeCell ref="J23:L23"/>
    <mergeCell ref="J24:L24"/>
    <mergeCell ref="J25:L25"/>
    <mergeCell ref="B35:E35"/>
    <mergeCell ref="J18:L18"/>
    <mergeCell ref="J19:L19"/>
    <mergeCell ref="G35:I35"/>
    <mergeCell ref="G30:I30"/>
    <mergeCell ref="G31:I31"/>
    <mergeCell ref="G32:I32"/>
    <mergeCell ref="G33:I33"/>
    <mergeCell ref="J32:L32"/>
    <mergeCell ref="A1:L1"/>
    <mergeCell ref="B55:E55"/>
    <mergeCell ref="G55:H55"/>
    <mergeCell ref="J55:K55"/>
    <mergeCell ref="B53:E53"/>
    <mergeCell ref="G53:H53"/>
    <mergeCell ref="J53:K53"/>
    <mergeCell ref="B51:E51"/>
    <mergeCell ref="G51:H51"/>
    <mergeCell ref="J51:K51"/>
    <mergeCell ref="G45:H45"/>
    <mergeCell ref="B46:E46"/>
    <mergeCell ref="G46:I46"/>
    <mergeCell ref="J46:L46"/>
    <mergeCell ref="B43:E43"/>
    <mergeCell ref="G43:H43"/>
    <mergeCell ref="G42:H42"/>
    <mergeCell ref="G44:H44"/>
    <mergeCell ref="B40:E40"/>
    <mergeCell ref="B41:E41"/>
    <mergeCell ref="B42:E42"/>
    <mergeCell ref="B44:E44"/>
    <mergeCell ref="B37:E37"/>
    <mergeCell ref="B38:E38"/>
    <mergeCell ref="A4:O4"/>
    <mergeCell ref="A36:O36"/>
    <mergeCell ref="A60:O60"/>
    <mergeCell ref="B101:E101"/>
    <mergeCell ref="A114:E114"/>
    <mergeCell ref="A115:E115"/>
    <mergeCell ref="B95:E95"/>
    <mergeCell ref="B94:E94"/>
    <mergeCell ref="B99:E99"/>
    <mergeCell ref="B100:E100"/>
    <mergeCell ref="G115:H115"/>
    <mergeCell ref="A96:O96"/>
    <mergeCell ref="A102:O102"/>
    <mergeCell ref="A109:O109"/>
    <mergeCell ref="B47:E47"/>
    <mergeCell ref="B48:E48"/>
    <mergeCell ref="B49:E49"/>
    <mergeCell ref="B57:E57"/>
    <mergeCell ref="B58:E58"/>
    <mergeCell ref="B59:E59"/>
    <mergeCell ref="B91:E91"/>
    <mergeCell ref="B92:E92"/>
    <mergeCell ref="B93:E93"/>
    <mergeCell ref="B39:E39"/>
  </mergeCells>
  <pageMargins left="0.25" right="0.25" top="0.75" bottom="0.75" header="0.3" footer="0.3"/>
  <pageSetup paperSize="9" orientation="portrait" r:id="rId1"/>
  <ignoredErrors>
    <ignoredError sqref="N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2023-06-30T09:25:22Z</cp:lastPrinted>
  <dcterms:created xsi:type="dcterms:W3CDTF">2021-12-20T11:57:25Z</dcterms:created>
  <dcterms:modified xsi:type="dcterms:W3CDTF">2023-07-14T07:39:40Z</dcterms:modified>
</cp:coreProperties>
</file>